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NewGF" sheetId="1" state="visible" r:id="rId3"/>
    <sheet name="Not Allocated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<sst xmlns="http://schemas.openxmlformats.org/spreadsheetml/2006/main" count="122" uniqueCount="94">
  <si>
    <t xml:space="preserve">REQUIREMENTS SUMMARY</t>
  </si>
  <si>
    <t xml:space="preserve">FORM</t>
  </si>
  <si>
    <r>
      <rPr>
        <b val="true"/>
        <sz val="10"/>
        <color theme="1"/>
        <rFont val="Calibri"/>
        <family val="0"/>
        <charset val="1"/>
      </rPr>
      <t xml:space="preserve">ALLOCATED</t>
    </r>
    <r>
      <rPr>
        <sz val="10"/>
        <color theme="1"/>
        <rFont val="Calibri"/>
        <family val="0"/>
        <charset val="1"/>
      </rPr>
      <t xml:space="preserve"> TO AN ORGANIZATIONAL UNIT OR PROGRAM &amp; ACTIVITY</t>
    </r>
  </si>
  <si>
    <t xml:space="preserve">LB-30</t>
  </si>
  <si>
    <t xml:space="preserve">General Fund</t>
  </si>
  <si>
    <t xml:space="preserve">Mosier Fire District </t>
  </si>
  <si>
    <t xml:space="preserve">(name of fund)</t>
  </si>
  <si>
    <t xml:space="preserve"> </t>
  </si>
  <si>
    <t xml:space="preserve">Historical Data</t>
  </si>
  <si>
    <r>
      <rPr>
        <b val="true"/>
        <sz val="10"/>
        <color theme="1"/>
        <rFont val="Calibri"/>
        <family val="0"/>
        <charset val="1"/>
      </rPr>
      <t xml:space="preserve">REQUIREMENTS FOR:                                             
</t>
    </r>
    <r>
      <rPr>
        <b val="true"/>
        <u val="single"/>
        <sz val="10"/>
        <color theme="1"/>
        <rFont val="Calibri"/>
        <family val="0"/>
        <charset val="1"/>
      </rPr>
      <t xml:space="preserve">(MFD Fire and Emergency Services)</t>
    </r>
  </si>
  <si>
    <t xml:space="preserve">Budget For Next Year: 2026-2027</t>
  </si>
  <si>
    <t xml:space="preserve">Actual</t>
  </si>
  <si>
    <t xml:space="preserve">Adopted Budget</t>
  </si>
  <si>
    <t xml:space="preserve">Second Preceding</t>
  </si>
  <si>
    <t xml:space="preserve">First Preceding</t>
  </si>
  <si>
    <t xml:space="preserve">This Year</t>
  </si>
  <si>
    <t xml:space="preserve">Proposed By</t>
  </si>
  <si>
    <t xml:space="preserve">Approved By</t>
  </si>
  <si>
    <t xml:space="preserve">Adopted By</t>
  </si>
  <si>
    <t xml:space="preserve">Year 2023-2024</t>
  </si>
  <si>
    <t xml:space="preserve">Year 2024-2025</t>
  </si>
  <si>
    <t xml:space="preserve">2025-2026</t>
  </si>
  <si>
    <t xml:space="preserve">Budget Officer</t>
  </si>
  <si>
    <t xml:space="preserve">Budget Committee</t>
  </si>
  <si>
    <t xml:space="preserve">Governing Body</t>
  </si>
  <si>
    <t xml:space="preserve">PERSONNEL SERVICES</t>
  </si>
  <si>
    <t xml:space="preserve">Staff (Salary, Social Security &amp; Medicare)</t>
  </si>
  <si>
    <t xml:space="preserve">Health Insurance Benefits ( Health, life AD&amp;D, Dental)</t>
  </si>
  <si>
    <t xml:space="preserve">PERS Retirement Benefits</t>
  </si>
  <si>
    <t xml:space="preserve">Vacation Accrued  Capped at 200 hours </t>
  </si>
  <si>
    <t xml:space="preserve">Unemployment Insurance/OR Worker's Benefit Fund</t>
  </si>
  <si>
    <t xml:space="preserve">Relocation/other benefits</t>
  </si>
  <si>
    <t xml:space="preserve">Seasonal Wildland Firefighters/ Part time</t>
  </si>
  <si>
    <t xml:space="preserve">Seasonal Wildland Firefighters/ Part time (Soc Sec, Medicare)</t>
  </si>
  <si>
    <t xml:space="preserve">TOTAL PERSONNEL SERVICES</t>
  </si>
  <si>
    <t xml:space="preserve">Total Full-Time Equivalent (FTE)</t>
  </si>
  <si>
    <t xml:space="preserve">MATERIALS AND SERVICES</t>
  </si>
  <si>
    <t xml:space="preserve">Utilities</t>
  </si>
  <si>
    <t xml:space="preserve">Digital Access (Online training, Otter, Google, email)</t>
  </si>
  <si>
    <t xml:space="preserve">Legal &amp; Audit</t>
  </si>
  <si>
    <t xml:space="preserve">Contracted Services (bookkeeper&amp;finances)</t>
  </si>
  <si>
    <t xml:space="preserve">Vehicle Maintenance</t>
  </si>
  <si>
    <t xml:space="preserve">Vehicle Fuel</t>
  </si>
  <si>
    <t xml:space="preserve">Equipment Maintenance</t>
  </si>
  <si>
    <t xml:space="preserve">Buildings and Facility Maintenance</t>
  </si>
  <si>
    <t xml:space="preserve">Insurance -  Vehicle</t>
  </si>
  <si>
    <t xml:space="preserve">Insurance - Property and Liability</t>
  </si>
  <si>
    <t xml:space="preserve">Insurance - Workmans Comp</t>
  </si>
  <si>
    <t xml:space="preserve">Office Supplies</t>
  </si>
  <si>
    <t xml:space="preserve">Dues and Subscriptions (PSTrax, First Due, Fire Rescue One)</t>
  </si>
  <si>
    <t xml:space="preserve">Training</t>
  </si>
  <si>
    <t xml:space="preserve">Volunteer Support</t>
  </si>
  <si>
    <t xml:space="preserve">Fire Supplies</t>
  </si>
  <si>
    <t xml:space="preserve">EMS Supplies</t>
  </si>
  <si>
    <t xml:space="preserve">Communication Equipment and Maintenance</t>
  </si>
  <si>
    <t xml:space="preserve">Public Education / Advertising</t>
  </si>
  <si>
    <t xml:space="preserve">District Board Discretionary</t>
  </si>
  <si>
    <t xml:space="preserve">Fees and Charges</t>
  </si>
  <si>
    <t xml:space="preserve">Misc (Chief Discretionary)</t>
  </si>
  <si>
    <t xml:space="preserve">PPE</t>
  </si>
  <si>
    <t xml:space="preserve">TOTAL MATERIALS AND SERVICES</t>
  </si>
  <si>
    <t xml:space="preserve">CAPITAL OUTLAY</t>
  </si>
  <si>
    <t xml:space="preserve">Fire Equipment</t>
  </si>
  <si>
    <t xml:space="preserve">EMS Equipment</t>
  </si>
  <si>
    <t xml:space="preserve">Stations</t>
  </si>
  <si>
    <t xml:space="preserve">TOTAL CAPITAL OUTLAY</t>
  </si>
  <si>
    <t xml:space="preserve">ORGANIZATIONAL UNIT / ACTIVITY TOTAL</t>
  </si>
  <si>
    <r>
      <rPr>
        <b val="true"/>
        <sz val="10"/>
        <color theme="1"/>
        <rFont val="Calibri"/>
        <family val="0"/>
        <charset val="1"/>
      </rPr>
      <t xml:space="preserve">NOT ALLOCATED</t>
    </r>
    <r>
      <rPr>
        <sz val="10"/>
        <color theme="1"/>
        <rFont val="Calibri"/>
        <family val="0"/>
        <charset val="1"/>
      </rPr>
      <t xml:space="preserve"> TO AN ORGANIZATIONAL UNIT OR PROGRAM</t>
    </r>
  </si>
  <si>
    <t xml:space="preserve">Mosier Fire District</t>
  </si>
  <si>
    <t xml:space="preserve">REQUIREMENTS DESCRIPTION</t>
  </si>
  <si>
    <t xml:space="preserve">Budget For Next Year 2026 - 2027</t>
  </si>
  <si>
    <t xml:space="preserve">Year 2023 - 2024</t>
  </si>
  <si>
    <t xml:space="preserve">2024-2025</t>
  </si>
  <si>
    <t xml:space="preserve">2025 - 2026</t>
  </si>
  <si>
    <t xml:space="preserve"> PERSONNEL SERVICES NOT ALLOCATED</t>
  </si>
  <si>
    <t xml:space="preserve">MATERIALS AND SERVICES NOT ALLOCATED</t>
  </si>
  <si>
    <t xml:space="preserve">CAPITAL OUTLAY NOT ALLOCATED</t>
  </si>
  <si>
    <t xml:space="preserve">DEBT SERVICE</t>
  </si>
  <si>
    <t xml:space="preserve">TOTAL DEBT SERVICE</t>
  </si>
  <si>
    <t xml:space="preserve">SPECIAL PAYMENTS</t>
  </si>
  <si>
    <t xml:space="preserve">TOTAL SPECIAL PAYMENTS</t>
  </si>
  <si>
    <t xml:space="preserve">INTERFUND TRANSFERS</t>
  </si>
  <si>
    <t xml:space="preserve">Transfers to Capital Reserve Fund</t>
  </si>
  <si>
    <t xml:space="preserve">Transfers from Capital Reserve General Fund</t>
  </si>
  <si>
    <t xml:space="preserve">Transfer to Mosier Center Fund</t>
  </si>
  <si>
    <t xml:space="preserve">TOTAL INTERFUND TRANSFERS</t>
  </si>
  <si>
    <t xml:space="preserve">OPERATING CONTINGENCY</t>
  </si>
  <si>
    <t xml:space="preserve">Total Requirements NOT ALLOCATED</t>
  </si>
  <si>
    <r>
      <rPr>
        <sz val="9"/>
        <color theme="1"/>
        <rFont val="Calibri"/>
        <family val="0"/>
        <charset val="1"/>
      </rPr>
      <t xml:space="preserve">Total Requirements for</t>
    </r>
    <r>
      <rPr>
        <b val="true"/>
        <sz val="9"/>
        <color theme="1"/>
        <rFont val="Calibri"/>
        <family val="0"/>
        <charset val="1"/>
      </rPr>
      <t xml:space="preserve"> ALL Org.Units/Progams within fund</t>
    </r>
  </si>
  <si>
    <t xml:space="preserve">Reserved for future expenditure</t>
  </si>
  <si>
    <t xml:space="preserve">Ending balance (prior years)</t>
  </si>
  <si>
    <t xml:space="preserve">UNAPPROPRIATED ENDING FUND BALANCE</t>
  </si>
  <si>
    <t xml:space="preserve">TOTAL REQUIREMENTS</t>
  </si>
  <si>
    <t xml:space="preserve">150-504-030  (Rev 10-16)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</si>
</sst>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#,##0.00"/>
    <numFmt numFmtId="167" formatCode="#,##0.0"/>
    <numFmt numFmtId="168" formatCode="_(* #,##0_);_(* \(#,##0\);_(* \-??_);_(@_)"/>
  </numFmts>
  <fonts count="1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theme="1"/>
      <name val="Calibri"/>
      <family val="0"/>
      <charset val="1"/>
    </font>
    <font>
      <sz val="12"/>
      <color theme="1"/>
      <name val="Calibri"/>
      <family val="0"/>
      <charset val="1"/>
    </font>
    <font>
      <b val="true"/>
      <sz val="12"/>
      <color theme="1"/>
      <name val="Calibri"/>
      <family val="0"/>
      <charset val="1"/>
    </font>
    <font>
      <sz val="10"/>
      <color theme="1"/>
      <name val="Calibri"/>
      <family val="0"/>
      <charset val="1"/>
    </font>
    <font>
      <b val="true"/>
      <sz val="10"/>
      <color theme="1"/>
      <name val="Calibri"/>
      <family val="0"/>
      <charset val="1"/>
    </font>
    <font>
      <b val="true"/>
      <u val="single"/>
      <sz val="10"/>
      <color theme="1"/>
      <name val="Calibri"/>
      <family val="0"/>
      <charset val="1"/>
    </font>
    <font>
      <b val="true"/>
      <sz val="8"/>
      <color theme="1"/>
      <name val="Calibri"/>
      <family val="0"/>
      <charset val="1"/>
    </font>
    <font>
      <sz val="8"/>
      <color theme="1"/>
      <name val="Calibri"/>
      <family val="0"/>
      <charset val="1"/>
    </font>
    <font>
      <b val="true"/>
      <sz val="9"/>
      <color theme="1"/>
      <name val="Calibri"/>
      <family val="0"/>
      <charset val="1"/>
    </font>
    <font>
      <sz val="11"/>
      <color theme="1"/>
      <name val="Calibri"/>
      <family val="0"/>
      <charset val="1"/>
    </font>
    <font>
      <sz val="8"/>
      <color rgb="FF000000"/>
      <name val="Calibri"/>
      <family val="0"/>
      <charset val="1"/>
    </font>
    <font>
      <b val="true"/>
      <sz val="11"/>
      <color theme="1"/>
      <name val="Calibri"/>
      <family val="0"/>
      <charset val="1"/>
    </font>
    <font>
      <sz val="9"/>
      <color rgb="FF000000"/>
      <name val="Calibri"/>
      <family val="0"/>
      <charset val="1"/>
    </font>
    <font>
      <sz val="10"/>
      <color rgb="FF000000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B7B7B7"/>
      </patternFill>
    </fill>
    <fill>
      <patternFill patternType="solid">
        <fgColor rgb="FFFFFFFF"/>
        <bgColor rgb="FFFFFFCC"/>
      </patternFill>
    </fill>
    <fill>
      <patternFill patternType="solid">
        <fgColor rgb="FFB7B7B7"/>
        <bgColor rgb="FFBFBFBF"/>
      </patternFill>
    </fill>
    <fill>
      <patternFill patternType="solid">
        <fgColor rgb="FF999999"/>
        <bgColor rgb="FFA5A5A5"/>
      </patternFill>
    </fill>
    <fill>
      <patternFill patternType="solid">
        <fgColor theme="6"/>
        <bgColor rgb="FF999999"/>
      </patternFill>
    </fill>
    <fill>
      <patternFill patternType="solid">
        <fgColor rgb="FFEAD1DC"/>
        <bgColor rgb="FFCCCC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>
        <color rgb="FFCCCCCC"/>
      </left>
      <right style="medium"/>
      <top style="medium">
        <color rgb="FFCCCCCC"/>
      </top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thin"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1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3" fillId="3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7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A5A5A5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7B7B7"/>
      <rgbColor rgb="FFFF99CC"/>
      <rgbColor rgb="FFCC99FF"/>
      <rgbColor rgb="FFEAD1DC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00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I50" activeCellId="0" sqref="I50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7.86"/>
    <col collapsed="false" customWidth="true" hidden="false" outlineLevel="0" max="3" min="3" style="0" width="16"/>
    <col collapsed="false" customWidth="true" hidden="false" outlineLevel="0" max="4" min="4" style="0" width="21.71"/>
    <col collapsed="false" customWidth="true" hidden="false" outlineLevel="0" max="5" min="5" style="0" width="8"/>
    <col collapsed="false" customWidth="true" hidden="false" outlineLevel="0" max="6" min="6" style="0" width="41"/>
    <col collapsed="false" customWidth="true" hidden="false" outlineLevel="0" max="7" min="7" style="0" width="15.57"/>
    <col collapsed="false" customWidth="true" hidden="false" outlineLevel="0" max="8" min="8" style="0" width="19.43"/>
    <col collapsed="false" customWidth="true" hidden="false" outlineLevel="0" max="9" min="9" style="0" width="16"/>
    <col collapsed="false" customWidth="true" hidden="false" outlineLevel="0" max="10" min="10" style="0" width="5.43"/>
  </cols>
  <sheetData>
    <row r="1" customFormat="false" ht="15.75" hidden="false" customHeight="true" outlineLevel="0" collapsed="false">
      <c r="A1" s="1"/>
      <c r="B1" s="2"/>
      <c r="C1" s="2"/>
      <c r="D1" s="3" t="s">
        <v>0</v>
      </c>
      <c r="E1" s="3"/>
      <c r="F1" s="3"/>
      <c r="G1" s="3"/>
      <c r="H1" s="4"/>
      <c r="I1" s="4"/>
      <c r="J1" s="5"/>
    </row>
    <row r="2" customFormat="false" ht="15.75" hidden="false" customHeight="true" outlineLevel="0" collapsed="false">
      <c r="A2" s="1"/>
      <c r="B2" s="6" t="s">
        <v>1</v>
      </c>
      <c r="C2" s="2"/>
      <c r="D2" s="7" t="s">
        <v>2</v>
      </c>
      <c r="E2" s="7"/>
      <c r="F2" s="7"/>
      <c r="G2" s="7"/>
      <c r="H2" s="4"/>
      <c r="I2" s="4"/>
      <c r="J2" s="5"/>
    </row>
    <row r="3" customFormat="false" ht="15.75" hidden="false" customHeight="true" outlineLevel="0" collapsed="false">
      <c r="A3" s="1"/>
      <c r="B3" s="6" t="s">
        <v>3</v>
      </c>
      <c r="C3" s="2"/>
      <c r="D3" s="8"/>
      <c r="E3" s="9" t="s">
        <v>4</v>
      </c>
      <c r="F3" s="9"/>
      <c r="G3" s="4"/>
      <c r="H3" s="4" t="s">
        <v>5</v>
      </c>
      <c r="I3" s="4"/>
      <c r="J3" s="5"/>
    </row>
    <row r="4" customFormat="false" ht="15.75" hidden="false" customHeight="true" outlineLevel="0" collapsed="false">
      <c r="A4" s="10"/>
      <c r="B4" s="11"/>
      <c r="C4" s="11"/>
      <c r="D4" s="12" t="s">
        <v>6</v>
      </c>
      <c r="E4" s="12"/>
      <c r="F4" s="12"/>
      <c r="G4" s="12"/>
      <c r="H4" s="13" t="s">
        <v>7</v>
      </c>
      <c r="I4" s="13"/>
      <c r="J4" s="13"/>
    </row>
    <row r="5" customFormat="false" ht="15" hidden="false" customHeight="true" outlineLevel="0" collapsed="false">
      <c r="A5" s="14"/>
      <c r="B5" s="15" t="s">
        <v>8</v>
      </c>
      <c r="C5" s="15"/>
      <c r="D5" s="15"/>
      <c r="E5" s="16" t="s">
        <v>9</v>
      </c>
      <c r="F5" s="16"/>
      <c r="G5" s="17" t="s">
        <v>10</v>
      </c>
      <c r="H5" s="17"/>
      <c r="I5" s="17"/>
      <c r="J5" s="14"/>
    </row>
    <row r="6" customFormat="false" ht="15" hidden="false" customHeight="false" outlineLevel="0" collapsed="false">
      <c r="A6" s="14"/>
      <c r="B6" s="18" t="s">
        <v>11</v>
      </c>
      <c r="C6" s="18"/>
      <c r="D6" s="19" t="s">
        <v>12</v>
      </c>
      <c r="E6" s="16"/>
      <c r="F6" s="16"/>
      <c r="G6" s="17"/>
      <c r="H6" s="17"/>
      <c r="I6" s="17"/>
      <c r="J6" s="14"/>
    </row>
    <row r="7" customFormat="false" ht="15" hidden="false" customHeight="false" outlineLevel="0" collapsed="false">
      <c r="A7" s="14"/>
      <c r="B7" s="20" t="s">
        <v>13</v>
      </c>
      <c r="C7" s="20" t="s">
        <v>14</v>
      </c>
      <c r="D7" s="21" t="s">
        <v>15</v>
      </c>
      <c r="E7" s="16"/>
      <c r="F7" s="16"/>
      <c r="G7" s="20" t="s">
        <v>16</v>
      </c>
      <c r="H7" s="20" t="s">
        <v>17</v>
      </c>
      <c r="I7" s="20" t="s">
        <v>18</v>
      </c>
      <c r="J7" s="14"/>
    </row>
    <row r="8" customFormat="false" ht="15" hidden="false" customHeight="false" outlineLevel="0" collapsed="false">
      <c r="A8" s="14"/>
      <c r="B8" s="22" t="s">
        <v>19</v>
      </c>
      <c r="C8" s="22" t="s">
        <v>20</v>
      </c>
      <c r="D8" s="23" t="s">
        <v>21</v>
      </c>
      <c r="E8" s="16"/>
      <c r="F8" s="16"/>
      <c r="G8" s="22" t="s">
        <v>22</v>
      </c>
      <c r="H8" s="22" t="s">
        <v>23</v>
      </c>
      <c r="I8" s="22" t="s">
        <v>24</v>
      </c>
      <c r="J8" s="14"/>
    </row>
    <row r="9" customFormat="false" ht="15" hidden="false" customHeight="false" outlineLevel="0" collapsed="false">
      <c r="A9" s="24" t="n">
        <v>1</v>
      </c>
      <c r="B9" s="24"/>
      <c r="C9" s="24"/>
      <c r="D9" s="24"/>
      <c r="E9" s="24" t="n">
        <v>1</v>
      </c>
      <c r="F9" s="25" t="s">
        <v>25</v>
      </c>
      <c r="G9" s="24"/>
      <c r="H9" s="24"/>
      <c r="I9" s="24"/>
      <c r="J9" s="24" t="n">
        <v>1</v>
      </c>
    </row>
    <row r="10" customFormat="false" ht="15" hidden="false" customHeight="false" outlineLevel="0" collapsed="false">
      <c r="A10" s="26" t="n">
        <f aca="false">A9+1</f>
        <v>2</v>
      </c>
      <c r="B10" s="27" t="n">
        <v>82301.74</v>
      </c>
      <c r="C10" s="27" t="n">
        <v>76119.5</v>
      </c>
      <c r="D10" s="27" t="n">
        <v>90640</v>
      </c>
      <c r="E10" s="26" t="n">
        <f aca="false">E9+1</f>
        <v>2</v>
      </c>
      <c r="F10" s="28" t="s">
        <v>26</v>
      </c>
      <c r="G10" s="27" t="n">
        <v>76500</v>
      </c>
      <c r="H10" s="27" t="n">
        <v>76500</v>
      </c>
      <c r="I10" s="27" t="n">
        <v>76500</v>
      </c>
      <c r="J10" s="26" t="n">
        <f aca="false">J9+1</f>
        <v>2</v>
      </c>
    </row>
    <row r="11" customFormat="false" ht="15" hidden="false" customHeight="false" outlineLevel="0" collapsed="false">
      <c r="A11" s="26" t="n">
        <f aca="false">A10+1</f>
        <v>3</v>
      </c>
      <c r="B11" s="27" t="n">
        <v>1031.14</v>
      </c>
      <c r="C11" s="27" t="n">
        <v>1003.74</v>
      </c>
      <c r="D11" s="27" t="n">
        <v>22893.61</v>
      </c>
      <c r="E11" s="26" t="n">
        <f aca="false">E10+1</f>
        <v>3</v>
      </c>
      <c r="F11" s="28" t="s">
        <v>27</v>
      </c>
      <c r="G11" s="27" t="n">
        <v>6300</v>
      </c>
      <c r="H11" s="27" t="n">
        <v>6300</v>
      </c>
      <c r="I11" s="27" t="n">
        <v>6300</v>
      </c>
      <c r="J11" s="26" t="n">
        <f aca="false">J10+1</f>
        <v>3</v>
      </c>
    </row>
    <row r="12" customFormat="false" ht="15" hidden="false" customHeight="false" outlineLevel="0" collapsed="false">
      <c r="A12" s="26" t="n">
        <f aca="false">A11+1</f>
        <v>4</v>
      </c>
      <c r="B12" s="29" t="n">
        <v>10007.74</v>
      </c>
      <c r="C12" s="29" t="n">
        <v>11854.25</v>
      </c>
      <c r="D12" s="29" t="n">
        <v>14420</v>
      </c>
      <c r="E12" s="26" t="n">
        <f aca="false">E11+1</f>
        <v>4</v>
      </c>
      <c r="F12" s="28" t="s">
        <v>28</v>
      </c>
      <c r="G12" s="29" t="n">
        <v>14820</v>
      </c>
      <c r="H12" s="29" t="n">
        <v>14820</v>
      </c>
      <c r="I12" s="29" t="n">
        <v>14820</v>
      </c>
      <c r="J12" s="26" t="n">
        <f aca="false">J11+1</f>
        <v>4</v>
      </c>
    </row>
    <row r="13" customFormat="false" ht="15" hidden="false" customHeight="false" outlineLevel="0" collapsed="false">
      <c r="A13" s="26" t="n">
        <f aca="false">A12+1</f>
        <v>5</v>
      </c>
      <c r="B13" s="27" t="n">
        <v>0</v>
      </c>
      <c r="C13" s="27" t="n">
        <v>0</v>
      </c>
      <c r="D13" s="27" t="n">
        <v>0</v>
      </c>
      <c r="E13" s="26" t="n">
        <f aca="false">E12+1</f>
        <v>5</v>
      </c>
      <c r="F13" s="30" t="s">
        <v>29</v>
      </c>
      <c r="G13" s="31" t="n">
        <v>5280</v>
      </c>
      <c r="H13" s="31" t="n">
        <v>5280</v>
      </c>
      <c r="I13" s="31" t="n">
        <v>5280</v>
      </c>
      <c r="J13" s="26" t="n">
        <f aca="false">J12+1</f>
        <v>5</v>
      </c>
    </row>
    <row r="14" customFormat="false" ht="15" hidden="false" customHeight="false" outlineLevel="0" collapsed="false">
      <c r="A14" s="26" t="n">
        <f aca="false">A13+1</f>
        <v>6</v>
      </c>
      <c r="B14" s="32" t="n">
        <v>2746.06</v>
      </c>
      <c r="C14" s="32" t="n">
        <v>660.89</v>
      </c>
      <c r="D14" s="32" t="n">
        <v>4000</v>
      </c>
      <c r="E14" s="26" t="n">
        <f aca="false">E13+1</f>
        <v>6</v>
      </c>
      <c r="F14" s="28" t="s">
        <v>30</v>
      </c>
      <c r="G14" s="32" t="n">
        <v>1000</v>
      </c>
      <c r="H14" s="32" t="n">
        <v>1000</v>
      </c>
      <c r="I14" s="32" t="n">
        <v>1000</v>
      </c>
      <c r="J14" s="26" t="n">
        <f aca="false">J13+1</f>
        <v>6</v>
      </c>
    </row>
    <row r="15" customFormat="false" ht="15" hidden="false" customHeight="false" outlineLevel="0" collapsed="false">
      <c r="A15" s="26" t="n">
        <f aca="false">A14+1</f>
        <v>7</v>
      </c>
      <c r="B15" s="33" t="n">
        <v>5000</v>
      </c>
      <c r="C15" s="33" t="n">
        <v>0</v>
      </c>
      <c r="D15" s="33" t="n">
        <v>5000</v>
      </c>
      <c r="E15" s="26" t="n">
        <f aca="false">E14+1</f>
        <v>7</v>
      </c>
      <c r="F15" s="30" t="s">
        <v>31</v>
      </c>
      <c r="G15" s="33" t="n">
        <v>0</v>
      </c>
      <c r="H15" s="33" t="n">
        <v>0</v>
      </c>
      <c r="I15" s="33" t="n">
        <v>0</v>
      </c>
      <c r="J15" s="26" t="n">
        <f aca="false">J14+1</f>
        <v>7</v>
      </c>
    </row>
    <row r="16" customFormat="false" ht="15" hidden="false" customHeight="false" outlineLevel="0" collapsed="false">
      <c r="A16" s="26" t="n">
        <f aca="false">A15+1</f>
        <v>8</v>
      </c>
      <c r="B16" s="34"/>
      <c r="C16" s="33" t="n">
        <v>31121.75</v>
      </c>
      <c r="D16" s="33" t="n">
        <v>40000</v>
      </c>
      <c r="E16" s="26" t="n">
        <f aca="false">E15+1</f>
        <v>8</v>
      </c>
      <c r="F16" s="30" t="s">
        <v>32</v>
      </c>
      <c r="G16" s="35" t="n">
        <v>25200</v>
      </c>
      <c r="H16" s="35" t="n">
        <v>25200</v>
      </c>
      <c r="I16" s="35" t="n">
        <v>25200</v>
      </c>
      <c r="J16" s="26" t="n">
        <f aca="false">J15+1</f>
        <v>8</v>
      </c>
    </row>
    <row r="17" customFormat="false" ht="15" hidden="false" customHeight="false" outlineLevel="0" collapsed="false">
      <c r="A17" s="26" t="n">
        <f aca="false">A16+1</f>
        <v>9</v>
      </c>
      <c r="B17" s="34"/>
      <c r="C17" s="33" t="n">
        <v>330.48</v>
      </c>
      <c r="D17" s="33" t="n">
        <v>4000</v>
      </c>
      <c r="E17" s="26" t="n">
        <f aca="false">E16+1</f>
        <v>9</v>
      </c>
      <c r="F17" s="36" t="s">
        <v>33</v>
      </c>
      <c r="G17" s="33" t="n">
        <v>2800</v>
      </c>
      <c r="H17" s="33" t="n">
        <v>2800</v>
      </c>
      <c r="I17" s="33" t="n">
        <v>2800</v>
      </c>
      <c r="J17" s="26" t="n">
        <f aca="false">J16+1</f>
        <v>9</v>
      </c>
    </row>
    <row r="18" customFormat="false" ht="15" hidden="false" customHeight="false" outlineLevel="0" collapsed="false">
      <c r="A18" s="26" t="n">
        <f aca="false">A17+1</f>
        <v>10</v>
      </c>
      <c r="B18" s="37"/>
      <c r="C18" s="38"/>
      <c r="D18" s="39"/>
      <c r="E18" s="26" t="n">
        <f aca="false">E17+1</f>
        <v>10</v>
      </c>
      <c r="F18" s="40"/>
      <c r="G18" s="39"/>
      <c r="H18" s="39"/>
      <c r="I18" s="39"/>
      <c r="J18" s="26" t="n">
        <f aca="false">J17+1</f>
        <v>10</v>
      </c>
    </row>
    <row r="19" customFormat="false" ht="15.75" hidden="false" customHeight="true" outlineLevel="0" collapsed="false">
      <c r="A19" s="26" t="n">
        <f aca="false">A18+1</f>
        <v>11</v>
      </c>
      <c r="B19" s="41" t="n">
        <f aca="false">SUM(B10:B18)</f>
        <v>101086.68</v>
      </c>
      <c r="C19" s="41" t="n">
        <f aca="false">SUM(C10:C18)</f>
        <v>121090.61</v>
      </c>
      <c r="D19" s="41" t="n">
        <f aca="false">SUM(D10:D18)</f>
        <v>180953.61</v>
      </c>
      <c r="E19" s="26" t="n">
        <f aca="false">E18+1</f>
        <v>11</v>
      </c>
      <c r="F19" s="42" t="s">
        <v>34</v>
      </c>
      <c r="G19" s="43" t="n">
        <f aca="false">SUM(G10:G18)</f>
        <v>131900</v>
      </c>
      <c r="H19" s="43" t="n">
        <f aca="false">SUM(H10:H18)</f>
        <v>131900</v>
      </c>
      <c r="I19" s="43" t="n">
        <f aca="false">SUM(I10:I18)</f>
        <v>131900</v>
      </c>
      <c r="J19" s="26" t="n">
        <f aca="false">J18+1</f>
        <v>11</v>
      </c>
    </row>
    <row r="20" customFormat="false" ht="15.75" hidden="false" customHeight="true" outlineLevel="0" collapsed="false">
      <c r="A20" s="26" t="n">
        <f aca="false">A19+1</f>
        <v>12</v>
      </c>
      <c r="B20" s="44"/>
      <c r="C20" s="45" t="n">
        <v>1</v>
      </c>
      <c r="D20" s="44" t="n">
        <v>1.5</v>
      </c>
      <c r="E20" s="26" t="n">
        <f aca="false">E19+1</f>
        <v>12</v>
      </c>
      <c r="F20" s="46" t="s">
        <v>35</v>
      </c>
      <c r="G20" s="47" t="n">
        <v>1.75</v>
      </c>
      <c r="H20" s="47" t="n">
        <v>1.75</v>
      </c>
      <c r="I20" s="48" t="n">
        <v>1.75</v>
      </c>
      <c r="J20" s="26" t="n">
        <f aca="false">J19+1</f>
        <v>12</v>
      </c>
    </row>
    <row r="21" customFormat="false" ht="15.75" hidden="false" customHeight="true" outlineLevel="0" collapsed="false">
      <c r="A21" s="49" t="n">
        <f aca="false">A20+1</f>
        <v>13</v>
      </c>
      <c r="B21" s="50"/>
      <c r="C21" s="50"/>
      <c r="D21" s="50"/>
      <c r="E21" s="49" t="n">
        <f aca="false">E20+1</f>
        <v>13</v>
      </c>
      <c r="F21" s="46" t="s">
        <v>36</v>
      </c>
      <c r="G21" s="50"/>
      <c r="H21" s="50"/>
      <c r="I21" s="50"/>
      <c r="J21" s="49" t="n">
        <f aca="false">J20+1</f>
        <v>13</v>
      </c>
    </row>
    <row r="22" customFormat="false" ht="15.75" hidden="false" customHeight="true" outlineLevel="0" collapsed="false">
      <c r="A22" s="26" t="n">
        <f aca="false">A21+1</f>
        <v>14</v>
      </c>
      <c r="B22" s="51" t="n">
        <v>7456.21</v>
      </c>
      <c r="C22" s="51" t="n">
        <v>9110.67</v>
      </c>
      <c r="D22" s="51" t="n">
        <v>9000</v>
      </c>
      <c r="E22" s="26" t="n">
        <f aca="false">E21+1</f>
        <v>14</v>
      </c>
      <c r="F22" s="28" t="s">
        <v>37</v>
      </c>
      <c r="G22" s="52" t="n">
        <v>10000</v>
      </c>
      <c r="H22" s="52" t="n">
        <v>10000</v>
      </c>
      <c r="I22" s="52" t="n">
        <v>10000</v>
      </c>
      <c r="J22" s="26" t="n">
        <f aca="false">J21+1</f>
        <v>14</v>
      </c>
    </row>
    <row r="23" customFormat="false" ht="15.75" hidden="false" customHeight="true" outlineLevel="0" collapsed="false">
      <c r="A23" s="26" t="n">
        <f aca="false">A22+1</f>
        <v>15</v>
      </c>
      <c r="B23" s="51" t="n">
        <v>7045.98</v>
      </c>
      <c r="C23" s="51" t="n">
        <v>3364.67</v>
      </c>
      <c r="D23" s="51" t="n">
        <v>9000</v>
      </c>
      <c r="E23" s="26" t="n">
        <f aca="false">E22+1</f>
        <v>15</v>
      </c>
      <c r="F23" s="28" t="s">
        <v>38</v>
      </c>
      <c r="G23" s="52" t="n">
        <v>4000</v>
      </c>
      <c r="H23" s="52" t="n">
        <v>4000</v>
      </c>
      <c r="I23" s="52" t="n">
        <v>4000</v>
      </c>
      <c r="J23" s="26" t="n">
        <f aca="false">J22+1</f>
        <v>15</v>
      </c>
    </row>
    <row r="24" customFormat="false" ht="15.75" hidden="false" customHeight="true" outlineLevel="0" collapsed="false">
      <c r="A24" s="26" t="n">
        <f aca="false">A23+1</f>
        <v>16</v>
      </c>
      <c r="B24" s="51" t="n">
        <v>10658.41</v>
      </c>
      <c r="C24" s="51" t="n">
        <v>1188.41</v>
      </c>
      <c r="D24" s="51" t="n">
        <v>17000</v>
      </c>
      <c r="E24" s="26" t="n">
        <f aca="false">E23+1</f>
        <v>16</v>
      </c>
      <c r="F24" s="28" t="s">
        <v>39</v>
      </c>
      <c r="G24" s="53" t="n">
        <v>25000</v>
      </c>
      <c r="H24" s="53" t="n">
        <v>25000</v>
      </c>
      <c r="I24" s="53" t="n">
        <v>25000</v>
      </c>
      <c r="J24" s="26" t="n">
        <f aca="false">J23+1</f>
        <v>16</v>
      </c>
    </row>
    <row r="25" customFormat="false" ht="15.75" hidden="false" customHeight="true" outlineLevel="0" collapsed="false">
      <c r="A25" s="26" t="n">
        <f aca="false">A24+1</f>
        <v>17</v>
      </c>
      <c r="B25" s="51" t="n">
        <v>3427.25</v>
      </c>
      <c r="C25" s="51" t="n">
        <v>7370</v>
      </c>
      <c r="D25" s="51" t="n">
        <v>8300</v>
      </c>
      <c r="E25" s="26" t="n">
        <f aca="false">E24+1</f>
        <v>17</v>
      </c>
      <c r="F25" s="54" t="s">
        <v>40</v>
      </c>
      <c r="G25" s="53" t="n">
        <v>14000</v>
      </c>
      <c r="H25" s="53" t="n">
        <v>14000</v>
      </c>
      <c r="I25" s="53" t="n">
        <v>14000</v>
      </c>
      <c r="J25" s="26" t="n">
        <f aca="false">J24+1</f>
        <v>17</v>
      </c>
    </row>
    <row r="26" customFormat="false" ht="15.75" hidden="false" customHeight="true" outlineLevel="0" collapsed="false">
      <c r="A26" s="26" t="n">
        <f aca="false">A25+1</f>
        <v>18</v>
      </c>
      <c r="B26" s="51" t="n">
        <v>13815.76</v>
      </c>
      <c r="C26" s="51" t="n">
        <v>12120.79</v>
      </c>
      <c r="D26" s="51" t="n">
        <v>23000</v>
      </c>
      <c r="E26" s="26" t="n">
        <f aca="false">E25+1</f>
        <v>18</v>
      </c>
      <c r="F26" s="28" t="s">
        <v>41</v>
      </c>
      <c r="G26" s="52" t="n">
        <v>29000</v>
      </c>
      <c r="H26" s="52" t="n">
        <v>29000</v>
      </c>
      <c r="I26" s="52" t="n">
        <v>29000</v>
      </c>
      <c r="J26" s="26" t="n">
        <f aca="false">J25+1</f>
        <v>18</v>
      </c>
    </row>
    <row r="27" customFormat="false" ht="15.75" hidden="false" customHeight="true" outlineLevel="0" collapsed="false">
      <c r="A27" s="26" t="n">
        <f aca="false">A26+1</f>
        <v>19</v>
      </c>
      <c r="B27" s="51" t="n">
        <v>5405.4</v>
      </c>
      <c r="C27" s="51" t="n">
        <v>6970.17</v>
      </c>
      <c r="D27" s="51" t="n">
        <v>10000</v>
      </c>
      <c r="E27" s="26" t="n">
        <f aca="false">E26+1</f>
        <v>19</v>
      </c>
      <c r="F27" s="54" t="s">
        <v>42</v>
      </c>
      <c r="G27" s="52" t="n">
        <v>10000</v>
      </c>
      <c r="H27" s="52" t="n">
        <v>10000</v>
      </c>
      <c r="I27" s="52" t="n">
        <v>10000</v>
      </c>
      <c r="J27" s="26" t="n">
        <f aca="false">J26+1</f>
        <v>19</v>
      </c>
    </row>
    <row r="28" customFormat="false" ht="15.75" hidden="false" customHeight="true" outlineLevel="0" collapsed="false">
      <c r="A28" s="26" t="n">
        <f aca="false">A27+1</f>
        <v>20</v>
      </c>
      <c r="B28" s="51" t="n">
        <v>3409.63</v>
      </c>
      <c r="C28" s="51" t="n">
        <v>7264.43</v>
      </c>
      <c r="D28" s="51" t="n">
        <v>10000</v>
      </c>
      <c r="E28" s="26" t="n">
        <f aca="false">E27+1</f>
        <v>20</v>
      </c>
      <c r="F28" s="28" t="s">
        <v>43</v>
      </c>
      <c r="G28" s="52" t="n">
        <v>7000</v>
      </c>
      <c r="H28" s="52" t="n">
        <v>7000</v>
      </c>
      <c r="I28" s="52" t="n">
        <v>7000</v>
      </c>
      <c r="J28" s="26" t="n">
        <f aca="false">J27+1</f>
        <v>20</v>
      </c>
    </row>
    <row r="29" customFormat="false" ht="15.75" hidden="false" customHeight="true" outlineLevel="0" collapsed="false">
      <c r="A29" s="26" t="n">
        <f aca="false">A28+1</f>
        <v>21</v>
      </c>
      <c r="B29" s="51" t="n">
        <v>7042.93</v>
      </c>
      <c r="C29" s="51" t="n">
        <v>2959.49</v>
      </c>
      <c r="D29" s="51" t="n">
        <v>28000</v>
      </c>
      <c r="E29" s="26" t="n">
        <f aca="false">E28+1</f>
        <v>21</v>
      </c>
      <c r="F29" s="28" t="s">
        <v>44</v>
      </c>
      <c r="G29" s="52" t="n">
        <v>10000</v>
      </c>
      <c r="H29" s="52" t="n">
        <v>10000</v>
      </c>
      <c r="I29" s="52" t="n">
        <v>10000</v>
      </c>
      <c r="J29" s="26" t="n">
        <f aca="false">J28+1</f>
        <v>21</v>
      </c>
    </row>
    <row r="30" customFormat="false" ht="15.75" hidden="false" customHeight="true" outlineLevel="0" collapsed="false">
      <c r="A30" s="26" t="n">
        <f aca="false">A29+1</f>
        <v>22</v>
      </c>
      <c r="B30" s="51" t="n">
        <v>5600</v>
      </c>
      <c r="C30" s="51" t="n">
        <v>7958</v>
      </c>
      <c r="D30" s="51" t="n">
        <v>10000</v>
      </c>
      <c r="E30" s="26" t="n">
        <f aca="false">E29+1</f>
        <v>22</v>
      </c>
      <c r="F30" s="28" t="s">
        <v>45</v>
      </c>
      <c r="G30" s="52" t="n">
        <v>8000</v>
      </c>
      <c r="H30" s="52" t="n">
        <v>8000</v>
      </c>
      <c r="I30" s="52" t="n">
        <v>8000</v>
      </c>
      <c r="J30" s="26" t="n">
        <f aca="false">J29+1</f>
        <v>22</v>
      </c>
    </row>
    <row r="31" customFormat="false" ht="15.75" hidden="false" customHeight="true" outlineLevel="0" collapsed="false">
      <c r="A31" s="26" t="n">
        <f aca="false">A30+1</f>
        <v>23</v>
      </c>
      <c r="B31" s="51" t="n">
        <v>6051</v>
      </c>
      <c r="C31" s="51" t="n">
        <v>3413</v>
      </c>
      <c r="D31" s="51" t="n">
        <v>8000</v>
      </c>
      <c r="E31" s="26" t="n">
        <f aca="false">E30+1</f>
        <v>23</v>
      </c>
      <c r="F31" s="28" t="s">
        <v>46</v>
      </c>
      <c r="G31" s="52" t="n">
        <v>10000</v>
      </c>
      <c r="H31" s="52" t="n">
        <v>10000</v>
      </c>
      <c r="I31" s="52" t="n">
        <v>10000</v>
      </c>
      <c r="J31" s="26" t="n">
        <f aca="false">J30+1</f>
        <v>23</v>
      </c>
    </row>
    <row r="32" customFormat="false" ht="15.75" hidden="false" customHeight="true" outlineLevel="0" collapsed="false">
      <c r="A32" s="26" t="n">
        <f aca="false">A31+1</f>
        <v>24</v>
      </c>
      <c r="B32" s="51" t="n">
        <v>4930.84</v>
      </c>
      <c r="C32" s="51" t="n">
        <v>9550.27</v>
      </c>
      <c r="D32" s="51" t="n">
        <v>8000</v>
      </c>
      <c r="E32" s="26" t="n">
        <f aca="false">E31+1</f>
        <v>24</v>
      </c>
      <c r="F32" s="28" t="s">
        <v>47</v>
      </c>
      <c r="G32" s="52" t="n">
        <v>8000</v>
      </c>
      <c r="H32" s="52" t="n">
        <v>8000</v>
      </c>
      <c r="I32" s="52" t="n">
        <v>8000</v>
      </c>
      <c r="J32" s="26" t="n">
        <f aca="false">J31+1</f>
        <v>24</v>
      </c>
    </row>
    <row r="33" customFormat="false" ht="15.75" hidden="false" customHeight="true" outlineLevel="0" collapsed="false">
      <c r="A33" s="26" t="n">
        <f aca="false">A32+1</f>
        <v>25</v>
      </c>
      <c r="B33" s="51" t="n">
        <v>1710.2</v>
      </c>
      <c r="C33" s="51" t="n">
        <v>2385.18</v>
      </c>
      <c r="D33" s="51" t="n">
        <v>3000</v>
      </c>
      <c r="E33" s="26" t="n">
        <f aca="false">E32+1</f>
        <v>25</v>
      </c>
      <c r="F33" s="28" t="s">
        <v>48</v>
      </c>
      <c r="G33" s="52" t="n">
        <v>4000</v>
      </c>
      <c r="H33" s="52" t="n">
        <v>4000</v>
      </c>
      <c r="I33" s="52" t="n">
        <v>4000</v>
      </c>
      <c r="J33" s="26" t="n">
        <f aca="false">J32+1</f>
        <v>25</v>
      </c>
    </row>
    <row r="34" customFormat="false" ht="15.75" hidden="false" customHeight="true" outlineLevel="0" collapsed="false">
      <c r="A34" s="26" t="n">
        <f aca="false">A33+1</f>
        <v>26</v>
      </c>
      <c r="B34" s="51" t="n">
        <v>5994.88</v>
      </c>
      <c r="C34" s="51" t="n">
        <v>9604.11</v>
      </c>
      <c r="D34" s="51" t="n">
        <v>8000</v>
      </c>
      <c r="E34" s="26" t="n">
        <f aca="false">E33+1</f>
        <v>26</v>
      </c>
      <c r="F34" s="28" t="s">
        <v>49</v>
      </c>
      <c r="G34" s="52" t="n">
        <v>12000</v>
      </c>
      <c r="H34" s="52" t="n">
        <v>12000</v>
      </c>
      <c r="I34" s="52" t="n">
        <v>12000</v>
      </c>
      <c r="J34" s="26" t="n">
        <f aca="false">J33+1</f>
        <v>26</v>
      </c>
    </row>
    <row r="35" customFormat="false" ht="15.75" hidden="false" customHeight="true" outlineLevel="0" collapsed="false">
      <c r="A35" s="26" t="n">
        <f aca="false">A34+1</f>
        <v>27</v>
      </c>
      <c r="B35" s="51" t="n">
        <v>1037.74</v>
      </c>
      <c r="C35" s="51" t="n">
        <v>1588.62</v>
      </c>
      <c r="D35" s="51" t="n">
        <v>6500</v>
      </c>
      <c r="E35" s="26" t="n">
        <f aca="false">E34+1</f>
        <v>27</v>
      </c>
      <c r="F35" s="55" t="s">
        <v>50</v>
      </c>
      <c r="G35" s="52" t="n">
        <v>10000</v>
      </c>
      <c r="H35" s="52" t="n">
        <v>10000</v>
      </c>
      <c r="I35" s="52" t="n">
        <v>10000</v>
      </c>
      <c r="J35" s="26" t="n">
        <f aca="false">J34+1</f>
        <v>27</v>
      </c>
    </row>
    <row r="36" customFormat="false" ht="15.75" hidden="false" customHeight="true" outlineLevel="0" collapsed="false">
      <c r="A36" s="26" t="n">
        <f aca="false">A35+1</f>
        <v>28</v>
      </c>
      <c r="B36" s="51" t="n">
        <v>3814.84</v>
      </c>
      <c r="C36" s="51" t="n">
        <v>3968.54</v>
      </c>
      <c r="D36" s="51" t="n">
        <v>5000</v>
      </c>
      <c r="E36" s="26" t="n">
        <f aca="false">E35+1</f>
        <v>28</v>
      </c>
      <c r="F36" s="55" t="s">
        <v>51</v>
      </c>
      <c r="G36" s="52" t="n">
        <v>5000</v>
      </c>
      <c r="H36" s="52" t="n">
        <v>5000</v>
      </c>
      <c r="I36" s="52" t="n">
        <v>5000</v>
      </c>
      <c r="J36" s="26" t="n">
        <f aca="false">J35+1</f>
        <v>28</v>
      </c>
    </row>
    <row r="37" customFormat="false" ht="15.75" hidden="false" customHeight="true" outlineLevel="0" collapsed="false">
      <c r="A37" s="26" t="n">
        <f aca="false">A36+1</f>
        <v>29</v>
      </c>
      <c r="B37" s="51" t="n">
        <v>8495.71</v>
      </c>
      <c r="C37" s="51" t="n">
        <v>39787.65</v>
      </c>
      <c r="D37" s="51" t="n">
        <v>7500</v>
      </c>
      <c r="E37" s="26" t="n">
        <f aca="false">E36+1</f>
        <v>29</v>
      </c>
      <c r="F37" s="28" t="s">
        <v>52</v>
      </c>
      <c r="G37" s="52" t="n">
        <v>10000</v>
      </c>
      <c r="H37" s="52" t="n">
        <v>10000</v>
      </c>
      <c r="I37" s="52" t="n">
        <v>10000</v>
      </c>
      <c r="J37" s="26" t="n">
        <f aca="false">J36+1</f>
        <v>29</v>
      </c>
    </row>
    <row r="38" customFormat="false" ht="15.75" hidden="false" customHeight="true" outlineLevel="0" collapsed="false">
      <c r="A38" s="26" t="n">
        <f aca="false">A37+1</f>
        <v>30</v>
      </c>
      <c r="B38" s="51" t="n">
        <v>4069.55</v>
      </c>
      <c r="C38" s="51" t="n">
        <v>2593.15</v>
      </c>
      <c r="D38" s="51" t="n">
        <v>5000</v>
      </c>
      <c r="E38" s="26" t="n">
        <f aca="false">E37+1</f>
        <v>30</v>
      </c>
      <c r="F38" s="28" t="s">
        <v>53</v>
      </c>
      <c r="G38" s="52" t="n">
        <v>5000</v>
      </c>
      <c r="H38" s="52" t="n">
        <v>5000</v>
      </c>
      <c r="I38" s="52" t="n">
        <v>5000</v>
      </c>
      <c r="J38" s="26" t="n">
        <f aca="false">J37+1</f>
        <v>30</v>
      </c>
    </row>
    <row r="39" customFormat="false" ht="15.75" hidden="false" customHeight="true" outlineLevel="0" collapsed="false">
      <c r="A39" s="26" t="n">
        <f aca="false">A38+1</f>
        <v>31</v>
      </c>
      <c r="B39" s="51" t="n">
        <v>3697.72</v>
      </c>
      <c r="C39" s="51" t="n">
        <v>1365</v>
      </c>
      <c r="D39" s="51" t="n">
        <v>3100</v>
      </c>
      <c r="E39" s="26" t="n">
        <f aca="false">E38+1</f>
        <v>31</v>
      </c>
      <c r="F39" s="55" t="s">
        <v>54</v>
      </c>
      <c r="G39" s="52" t="n">
        <v>10000</v>
      </c>
      <c r="H39" s="52" t="n">
        <v>10000</v>
      </c>
      <c r="I39" s="52" t="n">
        <v>10000</v>
      </c>
      <c r="J39" s="26" t="n">
        <f aca="false">J38+1</f>
        <v>31</v>
      </c>
    </row>
    <row r="40" customFormat="false" ht="15.75" hidden="false" customHeight="true" outlineLevel="0" collapsed="false">
      <c r="A40" s="26" t="n">
        <f aca="false">A39+1</f>
        <v>32</v>
      </c>
      <c r="B40" s="51" t="n">
        <v>1599.7</v>
      </c>
      <c r="C40" s="51" t="n">
        <v>6162.66</v>
      </c>
      <c r="D40" s="51" t="n">
        <v>2500</v>
      </c>
      <c r="E40" s="26" t="n">
        <f aca="false">E39+1</f>
        <v>32</v>
      </c>
      <c r="F40" s="28" t="s">
        <v>55</v>
      </c>
      <c r="G40" s="52" t="n">
        <v>2000</v>
      </c>
      <c r="H40" s="52" t="n">
        <v>2000</v>
      </c>
      <c r="I40" s="52" t="n">
        <v>2000</v>
      </c>
      <c r="J40" s="26" t="n">
        <f aca="false">J39+1</f>
        <v>32</v>
      </c>
    </row>
    <row r="41" customFormat="false" ht="15.75" hidden="false" customHeight="true" outlineLevel="0" collapsed="false">
      <c r="A41" s="26" t="n">
        <f aca="false">A40+1</f>
        <v>33</v>
      </c>
      <c r="B41" s="51" t="n">
        <v>186.75</v>
      </c>
      <c r="C41" s="51" t="n">
        <v>889.99</v>
      </c>
      <c r="D41" s="51" t="n">
        <v>1500</v>
      </c>
      <c r="E41" s="26" t="n">
        <f aca="false">E40+1</f>
        <v>33</v>
      </c>
      <c r="F41" s="54" t="s">
        <v>56</v>
      </c>
      <c r="G41" s="52" t="n">
        <v>1500</v>
      </c>
      <c r="H41" s="52" t="n">
        <v>1500</v>
      </c>
      <c r="I41" s="52" t="n">
        <v>1500</v>
      </c>
      <c r="J41" s="26" t="n">
        <f aca="false">J40+1</f>
        <v>33</v>
      </c>
    </row>
    <row r="42" customFormat="false" ht="15.75" hidden="false" customHeight="true" outlineLevel="0" collapsed="false">
      <c r="A42" s="26" t="n">
        <f aca="false">A41+1</f>
        <v>34</v>
      </c>
      <c r="B42" s="51" t="n">
        <v>0</v>
      </c>
      <c r="C42" s="51" t="n">
        <v>120.72</v>
      </c>
      <c r="D42" s="51" t="n">
        <v>600</v>
      </c>
      <c r="E42" s="26" t="n">
        <f aca="false">E41+1</f>
        <v>34</v>
      </c>
      <c r="F42" s="54" t="s">
        <v>57</v>
      </c>
      <c r="G42" s="52" t="n">
        <v>600</v>
      </c>
      <c r="H42" s="52" t="n">
        <v>600</v>
      </c>
      <c r="I42" s="52" t="n">
        <v>600</v>
      </c>
      <c r="J42" s="26" t="n">
        <f aca="false">J41+1</f>
        <v>34</v>
      </c>
    </row>
    <row r="43" customFormat="false" ht="15.75" hidden="false" customHeight="true" outlineLevel="0" collapsed="false">
      <c r="A43" s="26" t="n">
        <f aca="false">A42+1</f>
        <v>35</v>
      </c>
      <c r="B43" s="51" t="n">
        <v>1528.08</v>
      </c>
      <c r="C43" s="51" t="n">
        <v>1715.38</v>
      </c>
      <c r="D43" s="51" t="n">
        <v>1500</v>
      </c>
      <c r="E43" s="26" t="n">
        <f aca="false">E42+1</f>
        <v>35</v>
      </c>
      <c r="F43" s="54" t="s">
        <v>58</v>
      </c>
      <c r="G43" s="52" t="n">
        <v>2000</v>
      </c>
      <c r="H43" s="52" t="n">
        <v>2000</v>
      </c>
      <c r="I43" s="52" t="n">
        <v>2000</v>
      </c>
      <c r="J43" s="26" t="n">
        <f aca="false">J42+1</f>
        <v>35</v>
      </c>
    </row>
    <row r="44" customFormat="false" ht="15.75" hidden="false" customHeight="true" outlineLevel="0" collapsed="false">
      <c r="A44" s="26" t="n">
        <f aca="false">A43+1</f>
        <v>36</v>
      </c>
      <c r="B44" s="56"/>
      <c r="C44" s="37"/>
      <c r="D44" s="51"/>
      <c r="E44" s="26" t="n">
        <f aca="false">E43+1</f>
        <v>36</v>
      </c>
      <c r="F44" s="54" t="s">
        <v>59</v>
      </c>
      <c r="G44" s="57" t="n">
        <v>10000</v>
      </c>
      <c r="H44" s="57" t="n">
        <v>10000</v>
      </c>
      <c r="I44" s="57" t="n">
        <v>10000</v>
      </c>
      <c r="J44" s="26" t="n">
        <f aca="false">J43+1</f>
        <v>36</v>
      </c>
    </row>
    <row r="45" customFormat="false" ht="15.75" hidden="false" customHeight="true" outlineLevel="0" collapsed="false">
      <c r="A45" s="26" t="n">
        <f aca="false">A44+1</f>
        <v>37</v>
      </c>
      <c r="B45" s="56"/>
      <c r="C45" s="37"/>
      <c r="D45" s="38"/>
      <c r="E45" s="26" t="n">
        <f aca="false">E44+1</f>
        <v>37</v>
      </c>
      <c r="F45" s="28"/>
      <c r="G45" s="37"/>
      <c r="H45" s="37"/>
      <c r="I45" s="37"/>
      <c r="J45" s="26" t="n">
        <f aca="false">J44+1</f>
        <v>37</v>
      </c>
    </row>
    <row r="46" customFormat="false" ht="15.75" hidden="false" customHeight="true" outlineLevel="0" collapsed="false">
      <c r="A46" s="26" t="n">
        <f aca="false">A45+1</f>
        <v>38</v>
      </c>
      <c r="B46" s="41" t="n">
        <f aca="false">SUM(B22:B45)</f>
        <v>106978.58</v>
      </c>
      <c r="C46" s="58" t="n">
        <f aca="false">SUM(C22:C43)</f>
        <v>141450.9</v>
      </c>
      <c r="D46" s="41" t="n">
        <f aca="false">SUM(D22:D45)</f>
        <v>184500</v>
      </c>
      <c r="E46" s="26" t="n">
        <f aca="false">E45+1</f>
        <v>38</v>
      </c>
      <c r="F46" s="46" t="s">
        <v>60</v>
      </c>
      <c r="G46" s="43" t="n">
        <f aca="false">SUM(G22:G45)</f>
        <v>207100</v>
      </c>
      <c r="H46" s="43" t="n">
        <f aca="false">SUM(H22:H45)</f>
        <v>207100</v>
      </c>
      <c r="I46" s="43" t="n">
        <f aca="false">SUM(I22:I45)</f>
        <v>207100</v>
      </c>
      <c r="J46" s="26" t="n">
        <f aca="false">J45+1</f>
        <v>38</v>
      </c>
    </row>
    <row r="47" customFormat="false" ht="15.75" hidden="false" customHeight="true" outlineLevel="0" collapsed="false">
      <c r="A47" s="59" t="n">
        <f aca="false">A46+1</f>
        <v>39</v>
      </c>
      <c r="B47" s="60"/>
      <c r="C47" s="61"/>
      <c r="D47" s="62"/>
      <c r="E47" s="59" t="n">
        <f aca="false">E46+1</f>
        <v>39</v>
      </c>
      <c r="F47" s="46" t="s">
        <v>61</v>
      </c>
      <c r="G47" s="61"/>
      <c r="H47" s="61"/>
      <c r="I47" s="61"/>
      <c r="J47" s="59" t="n">
        <f aca="false">J46+1</f>
        <v>39</v>
      </c>
    </row>
    <row r="48" customFormat="false" ht="15.75" hidden="false" customHeight="true" outlineLevel="0" collapsed="false">
      <c r="A48" s="26" t="n">
        <f aca="false">A47+1</f>
        <v>40</v>
      </c>
      <c r="B48" s="34"/>
      <c r="C48" s="34"/>
      <c r="D48" s="27" t="n">
        <v>147000</v>
      </c>
      <c r="E48" s="26" t="n">
        <f aca="false">E47+1</f>
        <v>40</v>
      </c>
      <c r="F48" s="28" t="s">
        <v>62</v>
      </c>
      <c r="G48" s="27" t="n">
        <v>154000</v>
      </c>
      <c r="H48" s="27" t="n">
        <v>154000</v>
      </c>
      <c r="I48" s="27" t="n">
        <v>147000</v>
      </c>
      <c r="J48" s="26" t="n">
        <f aca="false">J47+1</f>
        <v>40</v>
      </c>
    </row>
    <row r="49" customFormat="false" ht="15.75" hidden="false" customHeight="true" outlineLevel="0" collapsed="false">
      <c r="A49" s="26" t="n">
        <f aca="false">A48+1</f>
        <v>41</v>
      </c>
      <c r="B49" s="37"/>
      <c r="C49" s="37"/>
      <c r="D49" s="37"/>
      <c r="E49" s="26" t="n">
        <f aca="false">E48+1</f>
        <v>41</v>
      </c>
      <c r="F49" s="28" t="s">
        <v>63</v>
      </c>
      <c r="G49" s="37"/>
      <c r="H49" s="37"/>
      <c r="I49" s="37"/>
      <c r="J49" s="26" t="n">
        <f aca="false">J48+1</f>
        <v>41</v>
      </c>
    </row>
    <row r="50" customFormat="false" ht="15.75" hidden="false" customHeight="true" outlineLevel="0" collapsed="false">
      <c r="A50" s="26" t="n">
        <f aca="false">A49+1</f>
        <v>42</v>
      </c>
      <c r="B50" s="34"/>
      <c r="C50" s="34"/>
      <c r="D50" s="27" t="n">
        <v>150000</v>
      </c>
      <c r="E50" s="26" t="n">
        <f aca="false">E49+1</f>
        <v>42</v>
      </c>
      <c r="F50" s="28" t="s">
        <v>64</v>
      </c>
      <c r="G50" s="63" t="n">
        <v>40000</v>
      </c>
      <c r="H50" s="63" t="n">
        <v>100000</v>
      </c>
      <c r="I50" s="63" t="n">
        <v>100000</v>
      </c>
      <c r="J50" s="26" t="n">
        <f aca="false">J49+1</f>
        <v>42</v>
      </c>
    </row>
    <row r="51" customFormat="false" ht="15.75" hidden="false" customHeight="true" outlineLevel="0" collapsed="false">
      <c r="A51" s="26" t="n">
        <f aca="false">A50+1</f>
        <v>43</v>
      </c>
      <c r="B51" s="48"/>
      <c r="C51" s="48"/>
      <c r="D51" s="41"/>
      <c r="E51" s="26" t="n">
        <f aca="false">E50+1</f>
        <v>43</v>
      </c>
      <c r="F51" s="46"/>
      <c r="G51" s="43"/>
      <c r="H51" s="43"/>
      <c r="I51" s="43"/>
      <c r="J51" s="26" t="n">
        <f aca="false">J50+1</f>
        <v>43</v>
      </c>
    </row>
    <row r="52" customFormat="false" ht="15.75" hidden="false" customHeight="true" outlineLevel="0" collapsed="false">
      <c r="A52" s="26" t="n">
        <f aca="false">A51+1</f>
        <v>44</v>
      </c>
      <c r="B52" s="64"/>
      <c r="C52" s="64"/>
      <c r="D52" s="64"/>
      <c r="E52" s="26" t="n">
        <f aca="false">E51+1</f>
        <v>44</v>
      </c>
      <c r="F52" s="46"/>
      <c r="G52" s="64"/>
      <c r="H52" s="64"/>
      <c r="I52" s="64"/>
      <c r="J52" s="26" t="n">
        <f aca="false">J51+1</f>
        <v>44</v>
      </c>
    </row>
    <row r="53" customFormat="false" ht="15.75" hidden="false" customHeight="true" outlineLevel="0" collapsed="false">
      <c r="A53" s="26" t="n">
        <f aca="false">A52+1</f>
        <v>45</v>
      </c>
      <c r="B53" s="56"/>
      <c r="C53" s="56"/>
      <c r="D53" s="56"/>
      <c r="E53" s="26" t="n">
        <f aca="false">E52+1</f>
        <v>45</v>
      </c>
      <c r="F53" s="28"/>
      <c r="G53" s="56" t="s">
        <v>7</v>
      </c>
      <c r="H53" s="56" t="s">
        <v>7</v>
      </c>
      <c r="I53" s="56" t="s">
        <v>7</v>
      </c>
      <c r="J53" s="26" t="n">
        <f aca="false">J52+1</f>
        <v>45</v>
      </c>
    </row>
    <row r="54" customFormat="false" ht="15.75" hidden="false" customHeight="true" outlineLevel="0" collapsed="false">
      <c r="A54" s="26" t="n">
        <f aca="false">A53+1</f>
        <v>46</v>
      </c>
      <c r="B54" s="65"/>
      <c r="C54" s="65" t="n">
        <f aca="false">SUM(C48:C53)</f>
        <v>0</v>
      </c>
      <c r="D54" s="65" t="n">
        <f aca="false">SUM(D48:D53)</f>
        <v>297000</v>
      </c>
      <c r="E54" s="26" t="n">
        <f aca="false">E53+1</f>
        <v>46</v>
      </c>
      <c r="F54" s="46" t="s">
        <v>65</v>
      </c>
      <c r="G54" s="65" t="n">
        <f aca="false">SUM(G48:G53)</f>
        <v>194000</v>
      </c>
      <c r="H54" s="65" t="n">
        <f aca="false">SUM(H48:H53)</f>
        <v>254000</v>
      </c>
      <c r="I54" s="65" t="n">
        <f aca="false">SUM(I48:I53)</f>
        <v>247000</v>
      </c>
      <c r="J54" s="26" t="n">
        <f aca="false">J53+1</f>
        <v>46</v>
      </c>
    </row>
    <row r="55" customFormat="false" ht="15.75" hidden="false" customHeight="true" outlineLevel="0" collapsed="false">
      <c r="A55" s="26" t="n">
        <f aca="false">A54+1</f>
        <v>47</v>
      </c>
      <c r="B55" s="66" t="n">
        <f aca="false">SUM(B19+B46+B54)</f>
        <v>208065.26</v>
      </c>
      <c r="C55" s="66" t="n">
        <f aca="false">SUM(C19+C46+C54)</f>
        <v>262541.51</v>
      </c>
      <c r="D55" s="66" t="n">
        <f aca="false">SUM(D19+D46+D54)</f>
        <v>662453.61</v>
      </c>
      <c r="E55" s="26" t="n">
        <f aca="false">E54+1</f>
        <v>47</v>
      </c>
      <c r="F55" s="67" t="s">
        <v>66</v>
      </c>
      <c r="G55" s="66" t="n">
        <f aca="false">G19+G46+G54</f>
        <v>533000</v>
      </c>
      <c r="H55" s="66" t="n">
        <f aca="false">H19+H46+H54</f>
        <v>593000</v>
      </c>
      <c r="I55" s="66" t="n">
        <f aca="false">I19+I46+I54</f>
        <v>586000</v>
      </c>
      <c r="J55" s="26" t="n">
        <f aca="false">J54+1</f>
        <v>47</v>
      </c>
    </row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3">
    <mergeCell ref="D1:G1"/>
    <mergeCell ref="D2:G2"/>
    <mergeCell ref="E3:F3"/>
    <mergeCell ref="D4:G4"/>
    <mergeCell ref="H4:J4"/>
    <mergeCell ref="A5:A8"/>
    <mergeCell ref="B5:D5"/>
    <mergeCell ref="E5:F8"/>
    <mergeCell ref="G5:I6"/>
    <mergeCell ref="J5:J8"/>
    <mergeCell ref="B6:C6"/>
    <mergeCell ref="B9:D9"/>
    <mergeCell ref="G9:I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true"/>
  </sheetPr>
  <dimension ref="A1:J1000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I44" activeCellId="0" sqref="I44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0" width="3.71"/>
    <col collapsed="false" customWidth="true" hidden="false" outlineLevel="0" max="4" min="2" style="0" width="12.29"/>
    <col collapsed="false" customWidth="true" hidden="false" outlineLevel="0" max="5" min="5" style="0" width="4"/>
    <col collapsed="false" customWidth="true" hidden="false" outlineLevel="0" max="6" min="6" style="0" width="43.14"/>
    <col collapsed="false" customWidth="true" hidden="false" outlineLevel="0" max="9" min="7" style="0" width="12.57"/>
    <col collapsed="false" customWidth="true" hidden="false" outlineLevel="0" max="10" min="10" style="0" width="4"/>
  </cols>
  <sheetData>
    <row r="1" customFormat="false" ht="15" hidden="false" customHeight="false" outlineLevel="0" collapsed="false">
      <c r="A1" s="1"/>
      <c r="B1" s="2"/>
      <c r="C1" s="2"/>
      <c r="D1" s="68" t="s">
        <v>0</v>
      </c>
      <c r="E1" s="68"/>
      <c r="F1" s="68"/>
      <c r="G1" s="68"/>
      <c r="H1" s="4"/>
      <c r="I1" s="4"/>
      <c r="J1" s="1"/>
    </row>
    <row r="2" customFormat="false" ht="15" hidden="false" customHeight="false" outlineLevel="0" collapsed="false">
      <c r="A2" s="1"/>
      <c r="B2" s="6" t="s">
        <v>1</v>
      </c>
      <c r="C2" s="2"/>
      <c r="D2" s="69" t="s">
        <v>67</v>
      </c>
      <c r="E2" s="69"/>
      <c r="F2" s="69"/>
      <c r="G2" s="69"/>
      <c r="H2" s="4"/>
      <c r="I2" s="4"/>
      <c r="J2" s="1"/>
    </row>
    <row r="3" customFormat="false" ht="15" hidden="false" customHeight="false" outlineLevel="0" collapsed="false">
      <c r="A3" s="1"/>
      <c r="B3" s="6" t="s">
        <v>3</v>
      </c>
      <c r="C3" s="2"/>
      <c r="D3" s="70"/>
      <c r="E3" s="71" t="s">
        <v>4</v>
      </c>
      <c r="F3" s="71"/>
      <c r="G3" s="70"/>
      <c r="H3" s="70" t="s">
        <v>68</v>
      </c>
      <c r="I3" s="4"/>
      <c r="J3" s="1"/>
    </row>
    <row r="4" customFormat="false" ht="15" hidden="false" customHeight="false" outlineLevel="0" collapsed="false">
      <c r="A4" s="10"/>
      <c r="B4" s="11"/>
      <c r="C4" s="11"/>
      <c r="D4" s="72"/>
      <c r="E4" s="73" t="s">
        <v>6</v>
      </c>
      <c r="F4" s="73"/>
      <c r="G4" s="4"/>
      <c r="H4" s="72" t="s">
        <v>7</v>
      </c>
      <c r="I4" s="72"/>
      <c r="J4" s="72"/>
    </row>
    <row r="5" customFormat="false" ht="15" hidden="false" customHeight="false" outlineLevel="0" collapsed="false">
      <c r="A5" s="14"/>
      <c r="B5" s="15" t="s">
        <v>8</v>
      </c>
      <c r="C5" s="15"/>
      <c r="D5" s="15"/>
      <c r="E5" s="74"/>
      <c r="F5" s="75" t="s">
        <v>69</v>
      </c>
      <c r="G5" s="17" t="s">
        <v>70</v>
      </c>
      <c r="H5" s="17"/>
      <c r="I5" s="17"/>
      <c r="J5" s="14"/>
    </row>
    <row r="6" customFormat="false" ht="15" hidden="false" customHeight="false" outlineLevel="0" collapsed="false">
      <c r="A6" s="14"/>
      <c r="B6" s="18" t="s">
        <v>11</v>
      </c>
      <c r="C6" s="18"/>
      <c r="D6" s="20" t="s">
        <v>12</v>
      </c>
      <c r="E6" s="76"/>
      <c r="F6" s="75"/>
      <c r="G6" s="17"/>
      <c r="H6" s="17"/>
      <c r="I6" s="17"/>
      <c r="J6" s="14"/>
    </row>
    <row r="7" customFormat="false" ht="15" hidden="false" customHeight="false" outlineLevel="0" collapsed="false">
      <c r="A7" s="14"/>
      <c r="B7" s="18" t="s">
        <v>11</v>
      </c>
      <c r="C7" s="18"/>
      <c r="D7" s="20" t="s">
        <v>12</v>
      </c>
      <c r="E7" s="76"/>
      <c r="F7" s="75"/>
      <c r="G7" s="20" t="s">
        <v>16</v>
      </c>
      <c r="H7" s="20" t="s">
        <v>17</v>
      </c>
      <c r="I7" s="20" t="s">
        <v>18</v>
      </c>
      <c r="J7" s="14"/>
    </row>
    <row r="8" customFormat="false" ht="15" hidden="false" customHeight="false" outlineLevel="0" collapsed="false">
      <c r="A8" s="14"/>
      <c r="B8" s="20" t="s">
        <v>13</v>
      </c>
      <c r="C8" s="20" t="s">
        <v>14</v>
      </c>
      <c r="D8" s="77" t="s">
        <v>15</v>
      </c>
      <c r="E8" s="78"/>
      <c r="F8" s="75"/>
      <c r="G8" s="22" t="s">
        <v>22</v>
      </c>
      <c r="H8" s="22" t="s">
        <v>23</v>
      </c>
      <c r="I8" s="22" t="s">
        <v>24</v>
      </c>
      <c r="J8" s="14"/>
    </row>
    <row r="9" customFormat="false" ht="15" hidden="false" customHeight="false" outlineLevel="0" collapsed="false">
      <c r="A9" s="79" t="n">
        <v>1</v>
      </c>
      <c r="B9" s="22" t="s">
        <v>71</v>
      </c>
      <c r="C9" s="22" t="s">
        <v>72</v>
      </c>
      <c r="D9" s="22" t="s">
        <v>73</v>
      </c>
      <c r="E9" s="79" t="n">
        <v>1</v>
      </c>
      <c r="F9" s="80" t="s">
        <v>74</v>
      </c>
      <c r="G9" s="24"/>
      <c r="H9" s="24"/>
      <c r="I9" s="24"/>
      <c r="J9" s="79" t="n">
        <v>1</v>
      </c>
    </row>
    <row r="10" customFormat="false" ht="15" hidden="false" customHeight="false" outlineLevel="0" collapsed="false">
      <c r="A10" s="14" t="n">
        <v>2</v>
      </c>
      <c r="B10" s="81"/>
      <c r="C10" s="81"/>
      <c r="D10" s="81"/>
      <c r="E10" s="14" t="n">
        <v>2</v>
      </c>
      <c r="F10" s="82"/>
      <c r="G10" s="81"/>
      <c r="H10" s="81"/>
      <c r="I10" s="81"/>
      <c r="J10" s="14" t="n">
        <v>2</v>
      </c>
    </row>
    <row r="11" customFormat="false" ht="15" hidden="false" customHeight="false" outlineLevel="0" collapsed="false">
      <c r="A11" s="14" t="n">
        <v>3</v>
      </c>
      <c r="B11" s="81"/>
      <c r="C11" s="81"/>
      <c r="D11" s="81"/>
      <c r="E11" s="14" t="n">
        <v>3</v>
      </c>
      <c r="F11" s="82"/>
      <c r="G11" s="81"/>
      <c r="H11" s="81"/>
      <c r="I11" s="81"/>
      <c r="J11" s="14" t="n">
        <v>3</v>
      </c>
    </row>
    <row r="12" customFormat="false" ht="15" hidden="false" customHeight="false" outlineLevel="0" collapsed="false">
      <c r="A12" s="25" t="n">
        <v>4</v>
      </c>
      <c r="B12" s="83" t="n">
        <f aca="false">B10+B11</f>
        <v>0</v>
      </c>
      <c r="C12" s="83" t="n">
        <f aca="false">C10+C11</f>
        <v>0</v>
      </c>
      <c r="D12" s="83" t="n">
        <f aca="false">D10+D11</f>
        <v>0</v>
      </c>
      <c r="E12" s="25" t="n">
        <v>4</v>
      </c>
      <c r="F12" s="84" t="s">
        <v>34</v>
      </c>
      <c r="G12" s="85" t="n">
        <f aca="false">SUM(G10:G11)</f>
        <v>0</v>
      </c>
      <c r="H12" s="85" t="n">
        <f aca="false">SUM(H10:H11)</f>
        <v>0</v>
      </c>
      <c r="I12" s="85" t="n">
        <f aca="false">SUM(I10:I11)</f>
        <v>0</v>
      </c>
      <c r="J12" s="25" t="n">
        <v>4</v>
      </c>
    </row>
    <row r="13" customFormat="false" ht="15" hidden="false" customHeight="false" outlineLevel="0" collapsed="false">
      <c r="A13" s="25" t="n">
        <v>5</v>
      </c>
      <c r="B13" s="86"/>
      <c r="C13" s="86"/>
      <c r="D13" s="86"/>
      <c r="E13" s="87" t="n">
        <v>5</v>
      </c>
      <c r="F13" s="88" t="s">
        <v>35</v>
      </c>
      <c r="G13" s="86"/>
      <c r="H13" s="86"/>
      <c r="I13" s="86"/>
      <c r="J13" s="87" t="n">
        <v>5</v>
      </c>
    </row>
    <row r="14" customFormat="false" ht="15" hidden="false" customHeight="false" outlineLevel="0" collapsed="false">
      <c r="A14" s="89" t="n">
        <v>6</v>
      </c>
      <c r="B14" s="90"/>
      <c r="C14" s="90"/>
      <c r="D14" s="90"/>
      <c r="E14" s="89" t="n">
        <v>6</v>
      </c>
      <c r="F14" s="91" t="s">
        <v>75</v>
      </c>
      <c r="G14" s="92"/>
      <c r="H14" s="92"/>
      <c r="I14" s="92"/>
      <c r="J14" s="89" t="n">
        <v>6</v>
      </c>
    </row>
    <row r="15" customFormat="false" ht="15" hidden="false" customHeight="false" outlineLevel="0" collapsed="false">
      <c r="A15" s="14" t="n">
        <v>7</v>
      </c>
      <c r="B15" s="81"/>
      <c r="C15" s="81"/>
      <c r="D15" s="81"/>
      <c r="E15" s="14" t="n">
        <v>7</v>
      </c>
      <c r="F15" s="93"/>
      <c r="G15" s="81"/>
      <c r="H15" s="81"/>
      <c r="I15" s="81"/>
      <c r="J15" s="14" t="n">
        <v>7</v>
      </c>
    </row>
    <row r="16" customFormat="false" ht="15" hidden="false" customHeight="false" outlineLevel="0" collapsed="false">
      <c r="A16" s="14" t="n">
        <v>8</v>
      </c>
      <c r="B16" s="81"/>
      <c r="C16" s="81"/>
      <c r="D16" s="81"/>
      <c r="E16" s="14" t="n">
        <v>8</v>
      </c>
      <c r="F16" s="93"/>
      <c r="G16" s="81"/>
      <c r="H16" s="81"/>
      <c r="I16" s="81"/>
      <c r="J16" s="14" t="n">
        <v>8</v>
      </c>
    </row>
    <row r="17" customFormat="false" ht="15" hidden="false" customHeight="false" outlineLevel="0" collapsed="false">
      <c r="A17" s="94" t="n">
        <v>9</v>
      </c>
      <c r="B17" s="83" t="n">
        <f aca="false">B15+B16</f>
        <v>0</v>
      </c>
      <c r="C17" s="83" t="n">
        <f aca="false">C15+C16</f>
        <v>0</v>
      </c>
      <c r="D17" s="83" t="n">
        <f aca="false">D15+D16</f>
        <v>0</v>
      </c>
      <c r="E17" s="95" t="n">
        <v>9</v>
      </c>
      <c r="F17" s="84" t="s">
        <v>60</v>
      </c>
      <c r="G17" s="83" t="n">
        <f aca="false">G15+G16</f>
        <v>0</v>
      </c>
      <c r="H17" s="83" t="n">
        <f aca="false">H15+H16</f>
        <v>0</v>
      </c>
      <c r="I17" s="83" t="n">
        <f aca="false">I15+I16</f>
        <v>0</v>
      </c>
      <c r="J17" s="95" t="n">
        <v>9</v>
      </c>
    </row>
    <row r="18" customFormat="false" ht="15" hidden="false" customHeight="false" outlineLevel="0" collapsed="false">
      <c r="A18" s="96" t="n">
        <v>10</v>
      </c>
      <c r="B18" s="97"/>
      <c r="C18" s="97"/>
      <c r="D18" s="97"/>
      <c r="E18" s="98" t="n">
        <v>10</v>
      </c>
      <c r="F18" s="99" t="s">
        <v>76</v>
      </c>
      <c r="G18" s="100"/>
      <c r="H18" s="100"/>
      <c r="I18" s="100"/>
      <c r="J18" s="98" t="n">
        <v>10</v>
      </c>
    </row>
    <row r="19" customFormat="false" ht="15" hidden="false" customHeight="false" outlineLevel="0" collapsed="false">
      <c r="A19" s="101" t="n">
        <v>11</v>
      </c>
      <c r="B19" s="81"/>
      <c r="C19" s="102"/>
      <c r="D19" s="102"/>
      <c r="E19" s="101" t="n">
        <v>11</v>
      </c>
      <c r="F19" s="93"/>
      <c r="G19" s="102"/>
      <c r="H19" s="102"/>
      <c r="I19" s="102"/>
      <c r="J19" s="101" t="n">
        <v>11</v>
      </c>
    </row>
    <row r="20" customFormat="false" ht="15" hidden="false" customHeight="false" outlineLevel="0" collapsed="false">
      <c r="A20" s="14" t="n">
        <v>12</v>
      </c>
      <c r="B20" s="81"/>
      <c r="C20" s="81"/>
      <c r="D20" s="81"/>
      <c r="E20" s="14" t="n">
        <v>12</v>
      </c>
      <c r="F20" s="93"/>
      <c r="G20" s="81"/>
      <c r="H20" s="81"/>
      <c r="I20" s="81"/>
      <c r="J20" s="14" t="n">
        <v>12</v>
      </c>
    </row>
    <row r="21" customFormat="false" ht="15.75" hidden="false" customHeight="true" outlineLevel="0" collapsed="false">
      <c r="A21" s="25" t="n">
        <v>13</v>
      </c>
      <c r="B21" s="83" t="n">
        <f aca="false">B19+B20</f>
        <v>0</v>
      </c>
      <c r="C21" s="83" t="n">
        <f aca="false">C19+C20</f>
        <v>0</v>
      </c>
      <c r="D21" s="83" t="n">
        <f aca="false">D19+D20</f>
        <v>0</v>
      </c>
      <c r="E21" s="87" t="n">
        <v>13</v>
      </c>
      <c r="F21" s="103" t="s">
        <v>65</v>
      </c>
      <c r="G21" s="83" t="n">
        <f aca="false">G19+G20</f>
        <v>0</v>
      </c>
      <c r="H21" s="83" t="n">
        <f aca="false">H19+H20</f>
        <v>0</v>
      </c>
      <c r="I21" s="83" t="n">
        <f aca="false">I19+I20</f>
        <v>0</v>
      </c>
      <c r="J21" s="87" t="n">
        <v>13</v>
      </c>
    </row>
    <row r="22" customFormat="false" ht="15.75" hidden="false" customHeight="true" outlineLevel="0" collapsed="false">
      <c r="A22" s="79" t="n">
        <v>14</v>
      </c>
      <c r="B22" s="104"/>
      <c r="C22" s="104"/>
      <c r="D22" s="104"/>
      <c r="E22" s="105" t="n">
        <v>14</v>
      </c>
      <c r="F22" s="106" t="s">
        <v>77</v>
      </c>
      <c r="G22" s="107"/>
      <c r="H22" s="107"/>
      <c r="I22" s="107"/>
      <c r="J22" s="105" t="n">
        <v>14</v>
      </c>
    </row>
    <row r="23" customFormat="false" ht="15.75" hidden="false" customHeight="true" outlineLevel="0" collapsed="false">
      <c r="A23" s="14" t="n">
        <v>15</v>
      </c>
      <c r="B23" s="81"/>
      <c r="C23" s="81"/>
      <c r="D23" s="81"/>
      <c r="E23" s="14" t="n">
        <v>15</v>
      </c>
      <c r="F23" s="93"/>
      <c r="G23" s="81"/>
      <c r="H23" s="81"/>
      <c r="I23" s="81"/>
      <c r="J23" s="14" t="n">
        <v>15</v>
      </c>
    </row>
    <row r="24" customFormat="false" ht="15.75" hidden="false" customHeight="true" outlineLevel="0" collapsed="false">
      <c r="A24" s="14" t="n">
        <v>16</v>
      </c>
      <c r="B24" s="81"/>
      <c r="C24" s="81"/>
      <c r="D24" s="81"/>
      <c r="E24" s="14" t="n">
        <v>16</v>
      </c>
      <c r="F24" s="93"/>
      <c r="G24" s="81"/>
      <c r="H24" s="81"/>
      <c r="I24" s="81"/>
      <c r="J24" s="14" t="n">
        <v>16</v>
      </c>
    </row>
    <row r="25" customFormat="false" ht="15.75" hidden="false" customHeight="true" outlineLevel="0" collapsed="false">
      <c r="A25" s="25" t="n">
        <v>17</v>
      </c>
      <c r="B25" s="83" t="n">
        <f aca="false">B23+B24</f>
        <v>0</v>
      </c>
      <c r="C25" s="83" t="n">
        <f aca="false">C23+C24</f>
        <v>0</v>
      </c>
      <c r="D25" s="83" t="n">
        <f aca="false">D23+D24</f>
        <v>0</v>
      </c>
      <c r="E25" s="87" t="n">
        <v>17</v>
      </c>
      <c r="F25" s="103" t="s">
        <v>78</v>
      </c>
      <c r="G25" s="83" t="n">
        <f aca="false">G23+G24</f>
        <v>0</v>
      </c>
      <c r="H25" s="83" t="n">
        <f aca="false">H23+H24</f>
        <v>0</v>
      </c>
      <c r="I25" s="83" t="n">
        <f aca="false">I23+I24</f>
        <v>0</v>
      </c>
      <c r="J25" s="87" t="n">
        <v>17</v>
      </c>
    </row>
    <row r="26" customFormat="false" ht="15.75" hidden="false" customHeight="true" outlineLevel="0" collapsed="false">
      <c r="A26" s="108" t="n">
        <v>18</v>
      </c>
      <c r="B26" s="109"/>
      <c r="C26" s="109"/>
      <c r="D26" s="109"/>
      <c r="E26" s="110" t="n">
        <v>18</v>
      </c>
      <c r="F26" s="111" t="s">
        <v>79</v>
      </c>
      <c r="G26" s="112"/>
      <c r="H26" s="112"/>
      <c r="I26" s="112"/>
      <c r="J26" s="110" t="n">
        <v>18</v>
      </c>
    </row>
    <row r="27" customFormat="false" ht="15.75" hidden="false" customHeight="true" outlineLevel="0" collapsed="false">
      <c r="A27" s="101" t="n">
        <v>19</v>
      </c>
      <c r="B27" s="81"/>
      <c r="C27" s="102"/>
      <c r="D27" s="102"/>
      <c r="E27" s="101" t="n">
        <v>19</v>
      </c>
      <c r="F27" s="93"/>
      <c r="G27" s="102"/>
      <c r="H27" s="102"/>
      <c r="I27" s="102"/>
      <c r="J27" s="101" t="n">
        <v>19</v>
      </c>
    </row>
    <row r="28" customFormat="false" ht="15.75" hidden="false" customHeight="true" outlineLevel="0" collapsed="false">
      <c r="A28" s="14" t="n">
        <v>20</v>
      </c>
      <c r="B28" s="81"/>
      <c r="C28" s="81"/>
      <c r="D28" s="81"/>
      <c r="E28" s="14" t="n">
        <v>20</v>
      </c>
      <c r="F28" s="93"/>
      <c r="G28" s="81"/>
      <c r="H28" s="81"/>
      <c r="I28" s="81"/>
      <c r="J28" s="14" t="n">
        <v>20</v>
      </c>
    </row>
    <row r="29" customFormat="false" ht="15.75" hidden="false" customHeight="true" outlineLevel="0" collapsed="false">
      <c r="A29" s="25" t="n">
        <v>21</v>
      </c>
      <c r="B29" s="83" t="n">
        <f aca="false">B27+B28</f>
        <v>0</v>
      </c>
      <c r="C29" s="83" t="n">
        <f aca="false">C27+C28</f>
        <v>0</v>
      </c>
      <c r="D29" s="83" t="n">
        <f aca="false">D27+D28</f>
        <v>0</v>
      </c>
      <c r="E29" s="87" t="n">
        <v>21</v>
      </c>
      <c r="F29" s="103" t="s">
        <v>80</v>
      </c>
      <c r="G29" s="83" t="n">
        <f aca="false">G27+G28</f>
        <v>0</v>
      </c>
      <c r="H29" s="83" t="n">
        <f aca="false">H27+H28</f>
        <v>0</v>
      </c>
      <c r="I29" s="83" t="n">
        <f aca="false">I27+I28</f>
        <v>0</v>
      </c>
      <c r="J29" s="25" t="n">
        <v>21</v>
      </c>
    </row>
    <row r="30" customFormat="false" ht="15.75" hidden="false" customHeight="true" outlineLevel="0" collapsed="false">
      <c r="A30" s="79" t="n">
        <v>22</v>
      </c>
      <c r="B30" s="104" t="s">
        <v>7</v>
      </c>
      <c r="C30" s="104"/>
      <c r="D30" s="104"/>
      <c r="E30" s="105" t="n">
        <v>22</v>
      </c>
      <c r="F30" s="106" t="s">
        <v>81</v>
      </c>
      <c r="G30" s="107"/>
      <c r="H30" s="107"/>
      <c r="I30" s="107"/>
      <c r="J30" s="79" t="n">
        <v>22</v>
      </c>
    </row>
    <row r="31" customFormat="false" ht="15.75" hidden="false" customHeight="true" outlineLevel="0" collapsed="false">
      <c r="A31" s="14" t="n">
        <v>23</v>
      </c>
      <c r="B31" s="81" t="n">
        <v>67000</v>
      </c>
      <c r="C31" s="81" t="n">
        <v>75000</v>
      </c>
      <c r="D31" s="81" t="n">
        <v>117000</v>
      </c>
      <c r="E31" s="14" t="n">
        <v>23</v>
      </c>
      <c r="F31" s="93" t="s">
        <v>82</v>
      </c>
      <c r="G31" s="81" t="n">
        <v>88000</v>
      </c>
      <c r="H31" s="81" t="n">
        <v>88000</v>
      </c>
      <c r="I31" s="81" t="n">
        <v>88000</v>
      </c>
      <c r="J31" s="14" t="n">
        <v>23</v>
      </c>
    </row>
    <row r="32" customFormat="false" ht="15.75" hidden="false" customHeight="true" outlineLevel="0" collapsed="false">
      <c r="A32" s="14" t="n">
        <v>24</v>
      </c>
      <c r="B32" s="81"/>
      <c r="C32" s="81" t="n">
        <v>0</v>
      </c>
      <c r="D32" s="81"/>
      <c r="E32" s="14" t="n">
        <v>24</v>
      </c>
      <c r="F32" s="93" t="s">
        <v>83</v>
      </c>
      <c r="G32" s="81" t="n">
        <v>0</v>
      </c>
      <c r="H32" s="81" t="n">
        <v>0</v>
      </c>
      <c r="I32" s="81" t="n">
        <v>0</v>
      </c>
      <c r="J32" s="14" t="n">
        <v>24</v>
      </c>
    </row>
    <row r="33" customFormat="false" ht="15.75" hidden="false" customHeight="true" outlineLevel="0" collapsed="false">
      <c r="A33" s="14" t="n">
        <v>25</v>
      </c>
      <c r="B33" s="19"/>
      <c r="C33" s="19" t="n">
        <v>0</v>
      </c>
      <c r="D33" s="19" t="n">
        <v>0</v>
      </c>
      <c r="E33" s="14" t="n">
        <v>25</v>
      </c>
      <c r="F33" s="93" t="s">
        <v>84</v>
      </c>
      <c r="G33" s="113" t="n">
        <v>0</v>
      </c>
      <c r="H33" s="113" t="n">
        <v>0</v>
      </c>
      <c r="I33" s="113" t="n">
        <v>0</v>
      </c>
      <c r="J33" s="14" t="n">
        <v>25</v>
      </c>
    </row>
    <row r="34" customFormat="false" ht="15.75" hidden="false" customHeight="true" outlineLevel="0" collapsed="false">
      <c r="A34" s="114" t="n">
        <v>26</v>
      </c>
      <c r="B34" s="115"/>
      <c r="C34" s="115"/>
      <c r="D34" s="115"/>
      <c r="E34" s="114" t="n">
        <v>26</v>
      </c>
      <c r="F34" s="116"/>
      <c r="G34" s="115" t="n">
        <v>0</v>
      </c>
      <c r="H34" s="115" t="n">
        <v>0</v>
      </c>
      <c r="I34" s="115" t="n">
        <v>0</v>
      </c>
      <c r="J34" s="114" t="n">
        <v>26</v>
      </c>
    </row>
    <row r="35" customFormat="false" ht="15.75" hidden="false" customHeight="true" outlineLevel="0" collapsed="false">
      <c r="A35" s="101" t="n">
        <v>27</v>
      </c>
      <c r="B35" s="102"/>
      <c r="C35" s="102"/>
      <c r="D35" s="102"/>
      <c r="E35" s="101" t="n">
        <v>27</v>
      </c>
      <c r="F35" s="93"/>
      <c r="G35" s="102"/>
      <c r="H35" s="102"/>
      <c r="I35" s="102"/>
      <c r="J35" s="101" t="n">
        <v>27</v>
      </c>
    </row>
    <row r="36" customFormat="false" ht="15.75" hidden="false" customHeight="true" outlineLevel="0" collapsed="false">
      <c r="A36" s="14" t="n">
        <v>28</v>
      </c>
      <c r="B36" s="117" t="n">
        <f aca="false">SUM(B31:B34)</f>
        <v>67000</v>
      </c>
      <c r="C36" s="118" t="n">
        <f aca="false">C31+C32+C33+C34+C35</f>
        <v>75000</v>
      </c>
      <c r="D36" s="118" t="n">
        <f aca="false">D31+D32+D33+D34+D35</f>
        <v>117000</v>
      </c>
      <c r="E36" s="119" t="n">
        <v>28</v>
      </c>
      <c r="F36" s="120" t="s">
        <v>85</v>
      </c>
      <c r="G36" s="83" t="n">
        <f aca="false">G31+G32+G33+G34+G35</f>
        <v>88000</v>
      </c>
      <c r="H36" s="83" t="n">
        <f aca="false">H31+H32+H33+H34+H35</f>
        <v>88000</v>
      </c>
      <c r="I36" s="83" t="n">
        <f aca="false">I31+I32+I33+I34+I35</f>
        <v>88000</v>
      </c>
      <c r="J36" s="119" t="n">
        <v>28</v>
      </c>
    </row>
    <row r="37" customFormat="false" ht="15.75" hidden="false" customHeight="true" outlineLevel="0" collapsed="false">
      <c r="A37" s="101" t="n">
        <v>29</v>
      </c>
      <c r="B37" s="121" t="n">
        <v>34000</v>
      </c>
      <c r="C37" s="121" t="n">
        <v>34000</v>
      </c>
      <c r="D37" s="121" t="n">
        <v>49000</v>
      </c>
      <c r="E37" s="122" t="n">
        <v>29</v>
      </c>
      <c r="F37" s="123" t="s">
        <v>86</v>
      </c>
      <c r="G37" s="124" t="n">
        <v>53000</v>
      </c>
      <c r="H37" s="124" t="n">
        <v>53000</v>
      </c>
      <c r="I37" s="124" t="n">
        <v>53000</v>
      </c>
      <c r="J37" s="122" t="n">
        <v>29</v>
      </c>
    </row>
    <row r="38" customFormat="false" ht="15.75" hidden="false" customHeight="true" outlineLevel="0" collapsed="false">
      <c r="A38" s="14" t="n">
        <v>30</v>
      </c>
      <c r="B38" s="125" t="n">
        <f aca="false">B12+B17+B21+B25+B29+B36+B37</f>
        <v>101000</v>
      </c>
      <c r="C38" s="125" t="n">
        <f aca="false">C12+C17+C21+C25+C29+C36+C37</f>
        <v>109000</v>
      </c>
      <c r="D38" s="125" t="n">
        <f aca="false">D12+D17+D21+D25+D29+D36+D37</f>
        <v>166000</v>
      </c>
      <c r="E38" s="126" t="n">
        <v>30</v>
      </c>
      <c r="F38" s="127" t="s">
        <v>87</v>
      </c>
      <c r="G38" s="125" t="n">
        <f aca="false">G12+G17+G21+G25+G29+G36+G37</f>
        <v>141000</v>
      </c>
      <c r="H38" s="125" t="n">
        <f aca="false">H12+H17+H21+H25+H29+H36+H37</f>
        <v>141000</v>
      </c>
      <c r="I38" s="125" t="n">
        <f aca="false">I12+I17+I21+I25+I29+I36+I37</f>
        <v>141000</v>
      </c>
      <c r="J38" s="128" t="n">
        <v>30</v>
      </c>
    </row>
    <row r="39" customFormat="false" ht="15.75" hidden="false" customHeight="true" outlineLevel="0" collapsed="false">
      <c r="A39" s="14" t="n">
        <v>31</v>
      </c>
      <c r="B39" s="129" t="n">
        <f aca="false">NewGF!B55</f>
        <v>208065.26</v>
      </c>
      <c r="C39" s="129" t="n">
        <f aca="false">NewGF!C55</f>
        <v>262541.51</v>
      </c>
      <c r="D39" s="129" t="n">
        <f aca="false">NewGF!D55</f>
        <v>662453.61</v>
      </c>
      <c r="E39" s="128" t="n">
        <v>31</v>
      </c>
      <c r="F39" s="130" t="s">
        <v>88</v>
      </c>
      <c r="G39" s="129" t="n">
        <f aca="false">NewGF!G55</f>
        <v>533000</v>
      </c>
      <c r="H39" s="129" t="n">
        <f aca="false">NewGF!H55</f>
        <v>593000</v>
      </c>
      <c r="I39" s="129" t="n">
        <f aca="false">NewGF!I55</f>
        <v>586000</v>
      </c>
      <c r="J39" s="14" t="n">
        <v>31</v>
      </c>
    </row>
    <row r="40" customFormat="false" ht="15.75" hidden="false" customHeight="true" outlineLevel="0" collapsed="false">
      <c r="A40" s="128" t="n">
        <v>32</v>
      </c>
      <c r="B40" s="131"/>
      <c r="C40" s="102"/>
      <c r="D40" s="102"/>
      <c r="E40" s="128" t="n">
        <v>32</v>
      </c>
      <c r="F40" s="93" t="s">
        <v>89</v>
      </c>
      <c r="G40" s="40"/>
      <c r="H40" s="40"/>
      <c r="I40" s="40"/>
      <c r="J40" s="128" t="n">
        <v>32</v>
      </c>
    </row>
    <row r="41" customFormat="false" ht="15.75" hidden="false" customHeight="true" outlineLevel="0" collapsed="false">
      <c r="A41" s="14" t="n">
        <v>33</v>
      </c>
      <c r="B41" s="81" t="n">
        <v>344013</v>
      </c>
      <c r="C41" s="131"/>
      <c r="D41" s="131"/>
      <c r="E41" s="14" t="n">
        <v>33</v>
      </c>
      <c r="F41" s="132" t="s">
        <v>90</v>
      </c>
      <c r="G41" s="131"/>
      <c r="H41" s="131"/>
      <c r="I41" s="131"/>
      <c r="J41" s="14" t="n">
        <v>33</v>
      </c>
    </row>
    <row r="42" customFormat="false" ht="15.75" hidden="false" customHeight="true" outlineLevel="0" collapsed="false">
      <c r="A42" s="133" t="n">
        <v>34</v>
      </c>
      <c r="B42" s="131"/>
      <c r="C42" s="102" t="n">
        <v>379801.81</v>
      </c>
      <c r="D42" s="102" t="n">
        <v>229200</v>
      </c>
      <c r="E42" s="133" t="n">
        <v>34</v>
      </c>
      <c r="F42" s="134" t="s">
        <v>91</v>
      </c>
      <c r="G42" s="102" t="n">
        <f aca="false">G43-G38 - G39 -G40</f>
        <v>506000</v>
      </c>
      <c r="H42" s="102" t="n">
        <f aca="false">H43-H38 - H39 -H40</f>
        <v>446000</v>
      </c>
      <c r="I42" s="102" t="n">
        <f aca="false">I43-I38 - I39 -I40</f>
        <v>446000</v>
      </c>
      <c r="J42" s="133" t="n">
        <v>34</v>
      </c>
    </row>
    <row r="43" customFormat="false" ht="15.75" hidden="false" customHeight="true" outlineLevel="0" collapsed="false">
      <c r="A43" s="135" t="n">
        <v>35</v>
      </c>
      <c r="B43" s="136" t="n">
        <f aca="false">SUM(B38:B42)</f>
        <v>653078.26</v>
      </c>
      <c r="C43" s="136" t="n">
        <f aca="false">SUM(C38:C42)</f>
        <v>751343.32</v>
      </c>
      <c r="D43" s="136" t="n">
        <f aca="false">SUM(D38:D42)</f>
        <v>1057653.61</v>
      </c>
      <c r="E43" s="135" t="n">
        <v>35</v>
      </c>
      <c r="F43" s="137" t="s">
        <v>92</v>
      </c>
      <c r="G43" s="138" t="n">
        <v>1180000</v>
      </c>
      <c r="H43" s="138" t="n">
        <v>1180000</v>
      </c>
      <c r="I43" s="139" t="n">
        <v>1173000</v>
      </c>
      <c r="J43" s="135" t="n">
        <v>35</v>
      </c>
    </row>
    <row r="44" customFormat="false" ht="15.75" hidden="false" customHeight="true" outlineLevel="0" collapsed="false">
      <c r="A44" s="1"/>
      <c r="B44" s="4"/>
      <c r="C44" s="2"/>
      <c r="D44" s="4"/>
      <c r="E44" s="140"/>
      <c r="F44" s="140"/>
      <c r="G44" s="8"/>
      <c r="H44" s="70"/>
      <c r="I44" s="4"/>
      <c r="J44" s="1"/>
    </row>
    <row r="45" customFormat="false" ht="15.75" hidden="false" customHeight="true" outlineLevel="0" collapsed="false">
      <c r="A45" s="140" t="s">
        <v>93</v>
      </c>
      <c r="B45" s="70"/>
      <c r="C45" s="70"/>
      <c r="D45" s="4"/>
      <c r="E45" s="4"/>
      <c r="F45" s="141"/>
      <c r="G45" s="142"/>
      <c r="H45" s="143"/>
      <c r="I45" s="143"/>
      <c r="J45" s="76"/>
    </row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3">
    <mergeCell ref="D1:G1"/>
    <mergeCell ref="D2:G2"/>
    <mergeCell ref="E3:F3"/>
    <mergeCell ref="E4:F4"/>
    <mergeCell ref="H4:J4"/>
    <mergeCell ref="A5:A8"/>
    <mergeCell ref="B5:D5"/>
    <mergeCell ref="F5:F8"/>
    <mergeCell ref="G5:I6"/>
    <mergeCell ref="J5:J8"/>
    <mergeCell ref="B6:C6"/>
    <mergeCell ref="B7:C7"/>
    <mergeCell ref="G9:I9"/>
    <mergeCell ref="B14:D14"/>
    <mergeCell ref="G14:I14"/>
    <mergeCell ref="B18:D18"/>
    <mergeCell ref="G18:I18"/>
    <mergeCell ref="B22:D22"/>
    <mergeCell ref="G22:I22"/>
    <mergeCell ref="B26:D26"/>
    <mergeCell ref="G26:I26"/>
    <mergeCell ref="B30:D30"/>
    <mergeCell ref="G30:I3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2014-02-07T14:41:34Z</dcterms:created>
  <dc:creator>Oregon Department of Revenue</dc:creator>
  <dc:description/>
  <dc:language>en-US</dc:language>
  <cp:lastModifiedBy/>
  <dcterms:modified xsi:type="dcterms:W3CDTF">2026-07-15T16:03:46Z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rea">
    <vt:lpwstr>;#Local budget;#</vt:lpwstr>
  </property>
  <property fmtid="{D5CDD505-2E9C-101B-9397-08002B2CF9AE}" pid="3" name="CopyToStateLib">
    <vt:lpwstr>0</vt:lpwstr>
  </property>
  <property fmtid="{D5CDD505-2E9C-101B-9397-08002B2CF9AE}" pid="4" name="DocumentLocale">
    <vt:lpwstr>en</vt:lpwstr>
  </property>
  <property fmtid="{D5CDD505-2E9C-101B-9397-08002B2CF9AE}" pid="5" name="Group">
    <vt:lpwstr>Form</vt:lpwstr>
  </property>
  <property fmtid="{D5CDD505-2E9C-101B-9397-08002B2CF9AE}" pid="6" name="Number">
    <vt:lpwstr>150-504-030</vt:lpwstr>
  </property>
  <property fmtid="{D5CDD505-2E9C-101B-9397-08002B2CF9AE}" pid="7" name="Year">
    <vt:lpwstr>General</vt:lpwstr>
  </property>
</Properties>
</file>